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MINH HƯNG\ĐẦU TƯ\ĐẦU TƯ 2026\Điều chỉnh ĐTC  2026\điều chỉnh tổng mức 2026\SAU KHI HỌP BAN KINH TẾ\"/>
    </mc:Choice>
  </mc:AlternateContent>
  <bookViews>
    <workbookView xWindow="-120" yWindow="-120" windowWidth="24240" windowHeight="13020" firstSheet="2" activeTab="2"/>
  </bookViews>
  <sheets>
    <sheet name="1. XA 26-30" sheetId="20" state="hidden" r:id="rId1"/>
    <sheet name="1. XA 2026 (ĐẦU NĂM)" sheetId="24" state="hidden" r:id="rId2"/>
    <sheet name="điều chỉnh " sheetId="21" r:id="rId3"/>
    <sheet name="dự kiến danh mục 26-30" sheetId="22" state="hidden" r:id="rId4"/>
    <sheet name="danh mục 16.12" sheetId="23" state="hidden" r:id="rId5"/>
  </sheets>
  <definedNames>
    <definedName name="_xlnm.Print_Area" localSheetId="1">'1. XA 2026 (ĐẦU NĂM)'!$A$1:$U$61</definedName>
    <definedName name="_xlnm.Print_Area" localSheetId="0">'1. XA 26-30'!$A$1:$S$57</definedName>
    <definedName name="_xlnm.Print_Area" localSheetId="4">'danh mục 16.12'!$A$1:$E$13</definedName>
    <definedName name="_xlnm.Print_Area" localSheetId="2">'điều chỉnh '!$A$1:$N$32</definedName>
    <definedName name="_xlnm.Print_Area" localSheetId="3">'dự kiến danh mục 26-30'!$A$1:$D$26</definedName>
    <definedName name="_xlnm.Print_Titles" localSheetId="1">'1. XA 2026 (ĐẦU NĂM)'!$4:$7</definedName>
    <definedName name="_xlnm.Print_Titles" localSheetId="0">'1. XA 26-30'!$4:$8</definedName>
    <definedName name="_xlnm.Print_Titles" localSheetId="4">'danh mục 16.12'!$3:$3</definedName>
    <definedName name="_xlnm.Print_Titles" localSheetId="2">'điều chỉnh '!$4:$6</definedName>
    <definedName name="_xlnm.Print_Titles" localSheetId="3">'dự kiến danh mục 26-30'!$3:$3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1" l="1"/>
  <c r="I13" i="21"/>
  <c r="I11" i="21"/>
  <c r="H10" i="21" l="1"/>
  <c r="I10" i="21"/>
  <c r="J10" i="21"/>
  <c r="K10" i="21"/>
  <c r="L10" i="21"/>
  <c r="H14" i="21" l="1"/>
  <c r="H9" i="21" s="1"/>
  <c r="H8" i="21" s="1"/>
  <c r="J14" i="21"/>
  <c r="J9" i="21" s="1"/>
  <c r="J17" i="21" s="1"/>
  <c r="J16" i="21" s="1"/>
  <c r="J8" i="21" s="1"/>
  <c r="K14" i="21"/>
  <c r="K9" i="21" s="1"/>
  <c r="L14" i="21"/>
  <c r="L9" i="21" s="1"/>
  <c r="I15" i="21"/>
  <c r="L16" i="21"/>
  <c r="K16" i="21"/>
  <c r="I14" i="21" l="1"/>
  <c r="K8" i="21"/>
  <c r="L8" i="21"/>
  <c r="I17" i="21"/>
  <c r="I9" i="21" l="1"/>
  <c r="I16" i="21"/>
  <c r="P54" i="24"/>
  <c r="O54" i="24" s="1"/>
  <c r="O53" i="24"/>
  <c r="O52" i="24"/>
  <c r="O51" i="24"/>
  <c r="O50" i="24"/>
  <c r="O49" i="24"/>
  <c r="O48" i="24"/>
  <c r="O47" i="24"/>
  <c r="O46" i="24"/>
  <c r="O45" i="24"/>
  <c r="O44" i="24"/>
  <c r="O43" i="24"/>
  <c r="O42" i="24"/>
  <c r="S41" i="24"/>
  <c r="R41" i="24"/>
  <c r="Q41" i="24"/>
  <c r="Q40" i="24" s="1"/>
  <c r="P41" i="24"/>
  <c r="O41" i="24" s="1"/>
  <c r="O40" i="24" s="1"/>
  <c r="O9" i="24" s="1"/>
  <c r="R40" i="24"/>
  <c r="O39" i="24"/>
  <c r="O38" i="24"/>
  <c r="O37" i="24"/>
  <c r="O36" i="24"/>
  <c r="O35" i="24"/>
  <c r="O34" i="24"/>
  <c r="O33" i="24"/>
  <c r="O32" i="24"/>
  <c r="O31" i="24"/>
  <c r="O30" i="24"/>
  <c r="O29" i="24"/>
  <c r="O28" i="24"/>
  <c r="O27" i="24"/>
  <c r="O26" i="24"/>
  <c r="O25" i="24"/>
  <c r="O24" i="24"/>
  <c r="O23" i="24"/>
  <c r="O22" i="24"/>
  <c r="O21" i="24"/>
  <c r="O20" i="24"/>
  <c r="O19" i="24"/>
  <c r="O18" i="24"/>
  <c r="S17" i="24"/>
  <c r="S10" i="24" s="1"/>
  <c r="S9" i="24" s="1"/>
  <c r="R17" i="24"/>
  <c r="R10" i="24" s="1"/>
  <c r="R9" i="24" s="1"/>
  <c r="Q17" i="24"/>
  <c r="P17" i="24"/>
  <c r="O17" i="24"/>
  <c r="Q10" i="24"/>
  <c r="Q9" i="24" s="1"/>
  <c r="I8" i="21" l="1"/>
  <c r="P40" i="24"/>
  <c r="P9" i="24" s="1"/>
  <c r="O10" i="20" l="1"/>
  <c r="O9" i="20" s="1"/>
  <c r="P10" i="20"/>
  <c r="P9" i="20" s="1"/>
  <c r="Q10" i="20"/>
  <c r="Q9" i="20" s="1"/>
  <c r="R10" i="20"/>
  <c r="R9" i="20" s="1"/>
  <c r="N10" i="20"/>
  <c r="N9" i="20" s="1"/>
  <c r="N14" i="20"/>
  <c r="N37" i="20"/>
  <c r="O37" i="20"/>
</calcChain>
</file>

<file path=xl/sharedStrings.xml><?xml version="1.0" encoding="utf-8"?>
<sst xmlns="http://schemas.openxmlformats.org/spreadsheetml/2006/main" count="680" uniqueCount="203">
  <si>
    <t>STT</t>
  </si>
  <si>
    <t>Danh mục dự án</t>
  </si>
  <si>
    <t>Năm đầu tiên bố trí vốn "thực hiện dự án"</t>
  </si>
  <si>
    <t>Ghi chú</t>
  </si>
  <si>
    <t>TMĐT</t>
  </si>
  <si>
    <t>Địa điểm XD</t>
  </si>
  <si>
    <t>Năng lực thiết kế</t>
  </si>
  <si>
    <t>Thời gian</t>
  </si>
  <si>
    <t>Khởi công</t>
  </si>
  <si>
    <t>Hoàn thành</t>
  </si>
  <si>
    <t>Giao thông</t>
  </si>
  <si>
    <t xml:space="preserve">Mã quan hệ ngân sách
</t>
  </si>
  <si>
    <t>Số/ngày</t>
  </si>
  <si>
    <t>TỔNG CỘNG</t>
  </si>
  <si>
    <t xml:space="preserve">7 km </t>
  </si>
  <si>
    <t>Đơn vị tính: Triệu đồng.</t>
  </si>
  <si>
    <t>Quyết định phê duyệt chủ trương đầu tư</t>
  </si>
  <si>
    <t>Quyết định duyệt dự án đầu tư</t>
  </si>
  <si>
    <t>Dự án …</t>
  </si>
  <si>
    <t>NT</t>
  </si>
  <si>
    <t xml:space="preserve">Chưa có mã </t>
  </si>
  <si>
    <t>Thông tin Quyết định phê duyệt chủ trương đầu tư (hoặc Văn bản chấp thuận lập hồ sơ chủ trương đầu tư đối với dự án dự kiến triển khai giai đoạn 2026-2030)/Quyết định duyệt dự án đầu tư</t>
  </si>
  <si>
    <t>Hoạt động của các cơ quan quản lý nhà nước, đơn vị sự nghiệp công lập, tổ chức chính trị và các tổ chức chính trị - xã hội</t>
  </si>
  <si>
    <t>Văn hóa</t>
  </si>
  <si>
    <t>9.1</t>
  </si>
  <si>
    <t>9.2</t>
  </si>
  <si>
    <t>.../QĐ-UBND ngày …</t>
  </si>
  <si>
    <t>14.1</t>
  </si>
  <si>
    <t>14.2</t>
  </si>
  <si>
    <t>15.1</t>
  </si>
  <si>
    <t>15.2</t>
  </si>
  <si>
    <t>Dự kiến Kế hoạch trung hạn giai đoạn 2026-2030</t>
  </si>
  <si>
    <t>NSTT</t>
  </si>
  <si>
    <t>XSKT</t>
  </si>
  <si>
    <t>Đất</t>
  </si>
  <si>
    <t>Khác (ví dụ: thuế tài nguyên nước …)</t>
  </si>
  <si>
    <t>I</t>
  </si>
  <si>
    <t>Phân bổ chi tiết</t>
  </si>
  <si>
    <t>II</t>
  </si>
  <si>
    <t>I.1</t>
  </si>
  <si>
    <t>I.2</t>
  </si>
  <si>
    <t>Dự phòng (dự kiến phân bổ cho dự án theo danh mục khi hoàn thiện thủ tục đầu tư)</t>
  </si>
  <si>
    <t>Vốn thực hiện dự án (có QĐ duyệt chủ trương đầu tư)</t>
  </si>
  <si>
    <t>Dự án khởi công mới (có quyết định phê duyệt dự án đầu tư)</t>
  </si>
  <si>
    <t>Dự án chuyển tiếp  (có quyết định phê duyệt dự án đầu tư, đã bố trí vốn 2025)</t>
  </si>
  <si>
    <t>Tính chất bố trí vốn (CTHT 2026, CTHT sau 2026, CBĐT 2026, KCM 2026)</t>
  </si>
  <si>
    <t>CTHT 2026</t>
  </si>
  <si>
    <t>CTHT sau 2026</t>
  </si>
  <si>
    <t>KCM 2026</t>
  </si>
  <si>
    <t>CBĐT 2026</t>
  </si>
  <si>
    <t xml:space="preserve">Lũy kế giải ngân từ đầu dự án đến năm 2025 (ngân sách xã) </t>
  </si>
  <si>
    <t>Tổng số ngân sách xã</t>
  </si>
  <si>
    <t>trong đó</t>
  </si>
  <si>
    <t>15.3</t>
  </si>
  <si>
    <t>15.4</t>
  </si>
  <si>
    <t>14.3</t>
  </si>
  <si>
    <t>14.4</t>
  </si>
  <si>
    <t xml:space="preserve">Phụ lục 01: DANH MỤC DỰ ÁN KẾ HOẠCH ĐẦU TƯ CÔNG TRUNG HẠN GIAI ĐOẠN 2026-2030 NGUỒN VỐN NGÂN SÁCH XÃ </t>
  </si>
  <si>
    <t>(Kèm theo Tờ trình số:     /TTr-PKT ngày        /12/2025 của Phòng Kinh tế)</t>
  </si>
  <si>
    <t>Phụ lục 01: KẾ HOẠCH ĐẦU TƯ CÔNG NĂM 2026 NGUỒN NGÂN SÁCH XÃ</t>
  </si>
  <si>
    <t>Xây dựng đường kết nối từ thôn Tân Hiệp 10 với xã Minh Hòa, TP.Hồ Chí Minh</t>
  </si>
  <si>
    <t>Xây dựng đường tổ 4, thôn 1, xã Tân Khai</t>
  </si>
  <si>
    <t>Nâng cấp, xây dựng đường Đông Tây 7 (đoạn từ Quốc lộ 13 đến Bắc Nam 7), Bắc Nam 2, Bắc Nam 3 (đoạn từ Đông Tây 7 đến Đông Tây 8)</t>
  </si>
  <si>
    <t>Xây dựng đường Đông Tây 12, xã Tân Khai (đoạn từ Quốc lộ 13 đến Trục chính Bắc Nam)</t>
  </si>
  <si>
    <t>Nâng cấp đường giãn dân Sóc 5, xã Tân Khai</t>
  </si>
  <si>
    <t>Nâng cấp đường trục chính tổ 1, thôn Tân Lập, xã Tân Khai</t>
  </si>
  <si>
    <t>Nâng cấp đường từ tổ 1 thôn Tân Hiệp 1 nối dài qua thôn Tân Hiệp 5, xã Tân Khai</t>
  </si>
  <si>
    <t>Xây dựng đường Tân Hiệp 5, thôn Tân Hiệp 4, xã Tân Khai</t>
  </si>
  <si>
    <t>Xây dựng đường Tân Hiệp 2, thôn Tân Hiệp 4, xã Tân Khai</t>
  </si>
  <si>
    <t>Nâng cấp đường tổ 8, thôn Đồng Nơ 3, xã Tân Khai</t>
  </si>
  <si>
    <t>Nâng cấp, mở rộng tuyến đường tổ 1, thôn 3, xã Tân Khai</t>
  </si>
  <si>
    <t xml:space="preserve">Xây dựng mương thoát nước đường ĐT 756C đoạn qua thôn 6, xã Tân Khai </t>
  </si>
  <si>
    <t>Dự án xây dựng, cải tạo, sửa chữa chuyển đổi công năng từ trụ sở UBND thị trấn Tân Khai, huyện Hớn Quản thành các phòng học, phòng chức năng trường TH Tân Khai A, xã Tân khai</t>
  </si>
  <si>
    <t>Dự án xây dựng, cải tạo, sửa chữa chuyển đổi công năng từ trụ sở UBND xã Đồng Nơ, huyện Hớn Quản thành các phòng học, phòng chức năng, phòng hiệu bộ trường TH Đồng Nơ</t>
  </si>
  <si>
    <t>Dự án xây dựng các phòng học, phòng chức năng; Đầu tư thiết bị phòng chức năng, phòng bộ môn, phục vụ học tập trường TH&amp;THCS Tân Hiệp</t>
  </si>
  <si>
    <t>Đầu tư thiết bị phòng chức năng, phục vụ học tập trường MN Tân Hiệp</t>
  </si>
  <si>
    <t xml:space="preserve">Đầu tư thiết bị phòng chức năng, phòng bộ môn, phục vụ học tập trường THCS Đồng Nơ </t>
  </si>
  <si>
    <t>Dự án xây dựng mới các phòng học, phòng chức năng; lát gạch sân trường; sơn, sửa 10 phòng học, khu hiệu bộ, tường rào; Đầu tư thiết bị phòng chức năng, phục vụ học tập trường Mầm non Tân Khai B</t>
  </si>
  <si>
    <t>Giáo dục ĐT</t>
  </si>
  <si>
    <t xml:space="preserve">Xây dựng và sửa chữa các nhà văn hóa thôn, sóc </t>
  </si>
  <si>
    <t>Đầu tư, sửa chữa thiết chế văn hóa, dụng cụ thể thao các thôn, sóc</t>
  </si>
  <si>
    <t>Cải tạo, sửa chữa trụ sở Đảng ủy, UBND xã Tân Khai</t>
  </si>
  <si>
    <t>Vốn chuẩn bị đầu tư các dự án khởi công mới giai đoạn 2026-2030</t>
  </si>
  <si>
    <t xml:space="preserve">Ngành, lĩnh vực
</t>
  </si>
  <si>
    <t>100 triệu đồng/ dự án</t>
  </si>
  <si>
    <t>Chuẩn bị đầu tư</t>
  </si>
  <si>
    <t>Trung tâm Dịch vụ tổng hợp</t>
  </si>
  <si>
    <t>TỔNG CỘNG (I+II)</t>
  </si>
  <si>
    <t>Dự án cải tạo, sửa chữa trụ sở UBND thị trấn Tân Khai thành các phòng học, phòng chức năng trường TH Tân Khai A</t>
  </si>
  <si>
    <t>Dự án cải tạo, sửa chữa trụ sở UBND xã Đồng Nơ thành các phòng học, phòng chức năng, phòng hiệu bộ trường TH Đồng Nơ</t>
  </si>
  <si>
    <t>Dự án Xây dựng các phòng học, phòng chức năng và mua sắm thiết bị học tập Trường TH&amp;THCS Tân Hiệp</t>
  </si>
  <si>
    <t>Dự án Xây dựng các phòng học, phòng chức năng, hạng mục phụ trợ và mua sắm thiết bị học tập Trường MN Tân Khai B</t>
  </si>
  <si>
    <t>DỰ KIẾN DANH MỤC DỰ ÁN KHỞI CÔNG MỚI GIAI ĐOẠN 2026-2030</t>
  </si>
  <si>
    <t>DANH MỤC DỰ ÁN</t>
  </si>
  <si>
    <t>QUY MÔ XÂY DỰNG</t>
  </si>
  <si>
    <t>SỰ CẦN THIẾT ĐẦU TƯ</t>
  </si>
  <si>
    <t>- Trụ sở Đảng ủy xã: Sơn hàng rào, sơn khối trụ sở, chống thấm mái, thay cửa gỗ mặt ngoài bằng nhôm xingfa và một số công việc phụ trợ khác.
- Trung tâm phục vụ hành chính công: Bổ sung mái che lợp tôn phía trước và phía sau khu hành chính công, khu nhà xe; khu tiếp dân thay thế một số thiết bị vệ sinh bị hư hỏng; sơn lại  nhà, tường rào và một số công việc phụ trợ khác.
- Trụ sở UBND xã: Sơn hàng rào, sơn khối trụ sở, chống thấm mái, thay cửa gỗ mặt ngoài bằng nhôm xingfa, cải tạo lại khu nhà  gỗ để hạn chế hư hỏng, cải tạo lại các phòng để làm phòng ở công vụ và một số công việc phụ trợ khác.</t>
  </si>
  <si>
    <t>Làm đường nhựa dài khoảng 3km mặt đường rộng 18m thảm bê tông nhựa C12.5 dày 7cm; hai bên còn lại là hệ thống thoát nước, vỉa hè, điện chiếu sáng và các công trình phụ trợ khác</t>
  </si>
  <si>
    <t>Đường nhựa dài 2km, mặt đường rộng 7m, láng nhựa 3 lớp dày 3,5cm; hệ thống thoát nước bằng bê tông, vỉa hè và các công trình phụ trợ khác</t>
  </si>
  <si>
    <t>Nâng cấp, mở rộng mặt đường đủ 12m, lề đường mỗi bên 2x6m dài 1,870m, thảm bê tông nhựa dày 7cm, hệ thống thoát nước, vỉa hè, điện chiếu sáng và các công trình phụ trợ khác</t>
  </si>
  <si>
    <t>Đường thảm nhựa dài khoảng 600m, mặt đường rộng 6m, lề đường mỗi bên 2mx1m; thảm bê tông nhựa dày 7cm, hệ thống thoát nước, vỉa hè, điện chiếu sáng và các công trình phụ trợ khác</t>
  </si>
  <si>
    <t>Nâng cấp, mở rộng mặt đường từ 4m lên thành 8m, dài 4,5km, láng nhựa 3 lớp dày 3,5cm; hai bên còn lại là hệ thống thoát nước, vỉa hè và các công trình phụ trợ khác</t>
  </si>
  <si>
    <t>Nâng cấp, mở rộng mặt đường từ 4m lên thành 9m, dài 4km, láng nhựa 3 lớp dày 3,5cm; hai bên còn lại là hệ thống thoát nước, vỉa hè và các công trình phụ trợ khác</t>
  </si>
  <si>
    <t xml:space="preserve"> Nâng cấp, mở rộng mặt đường từ 4m lên thành 12m, dài 6,5km, láng nhựa 3 lớp dày 3,5cm; hai bên còn lại là hệ thống thoát nước, vỉa hè và các công trình phụ trợ khác</t>
  </si>
  <si>
    <t>Làm đường nhựa dài khoảng 1,8km, mặt đường rộng 7,5m, láng nhựa 3 lớp dày 3,5cm; hai bên còn lại là hệ thống thoát nước, vỉa hè và các công trình phụ trợ khác</t>
  </si>
  <si>
    <t>Làm đường nhựa dài khoảng 2km, mặt đường rộng 20m, láng nhựa 3 lớp; hai bên còn lại là hệ thống thoát nước, vỉa hè và các công trình phụ trợ khác</t>
  </si>
  <si>
    <t>Nâng cấp, mở rộng mặt đường từ 4m lên thành 9m, dài 2km, láng nhựa 3 lớp dày 3,5cm; hai bên còn lại là hệ thống thoát nước, vỉa hè và các công trình phụ trợ khác</t>
  </si>
  <si>
    <t>Nâng cấp, mở rộng mặt đường 8m, lề đường mỗi bên 2x3m dài 0,3km, láng nhựa 03 lớp</t>
  </si>
  <si>
    <t>Khu vực này thường xuyên bị ngập và không có hạ lưu thoát nước. Tổng chiều dài tuyến mương là 500m. Diện tích đất dự kiến cần thu hồi là 1.500 m2</t>
  </si>
  <si>
    <t>Thay thế hệ thống cống ngang đường bằng 02 cống vuông 1,2x1,2m dài 10m, hạ lưu cống lắp đặt hệ thống cống vuông 1,6x1,6m âm dưới đất dài khoảng 500m</t>
  </si>
  <si>
    <t>Chuyển đổi công năng từ trụ sở UBND thị trấn Tân Khai, huyện Hớn Quản thành các phòng học với quy mô: 4 phòng học, 4 phòng ngoại ngữ, 1 phòng tin học, 3 phòng đa chức năng (12 phòng)</t>
  </si>
  <si>
    <t>Chuyển đổi công năng từ trụ sở UBND xã Đồng Nơ thành các phòng học với quy mô: 8 phòng học, 2 phòng ngoại ngữ, 1 phòng tin học, 1 phòng thư viện, 1 phòng thiết bị, 3 phòng đa chức năng, 8 phòng hiệu bộ (24 phòng)</t>
  </si>
  <si>
    <t>- Xây dựng mới 12 phòng gồm: 04 phòng học, 02 phòng hành chính quản trị, 04 phòng chức năng (01 phòng giáo dục thể chất; 01 phòng giáo dục nghệ thuật, 01 phòng tin học, 01 phòng ngoại ngữ), 01 phòng thư viện, 01 nhà kho.
- Lát sân gạch (6.000m2)
- Sơn 10 phòng học, khu hiệu bộ, tường rào.
- Đầu tư 250 bộ bàn ghế học sinh, 30 bộ bàn ghế hội trường, 34 bộ máy vi tính, 20 tivi, 28 bảng đa năng; 01 bộ đồ chơi ngoài trời; 14 bộ đồ chơi trong lớp (công nhận trường chuẩn quốc gia năm 2028)
(về chuẩn mức độ 2 năm 2028)</t>
  </si>
  <si>
    <t>Đầu tư 150 bộ bàn ghế học sinh, 30 bộ bàn ghế hội trường, 4 tivi, 12 bảng đa năng, đồ chơi ngoài trời (công nhận trường chuẩn quốc gia năm 2028)</t>
  </si>
  <si>
    <t>- Xây dựng 12 phòng học Trường TH&amp;THCS Tân Hiệp (6 phòng cấp TH, 6 phòng cấp THCS), 2 phòng ngoại ngữ, 2 phòng tin học, 1 phòng âm nhạc, 1 phòng mỹ thuật, 1 phòng KHCN, 1 phòng thư viện, 1 phòng thiết bị, 3 phòng đa chức năng, 01 phòng vật lý, 1 phòng sinh học, 1 phòng hóa học.
- Đầu tư 200 bộ bàn ghế học sinh, 30 bộ bàn ghế hội trường, 80 máy tính phục vụ dạy học, 15 bảng đa năng
(công nhận đạt chuẩn quốc gia mức độ 1 năm 2030)</t>
  </si>
  <si>
    <t>Đầu tư 100 bộ bàn ghế học sinh, 30 bộ bàn ghế hội trường, 80 máy tính phục vụ dạy học, 14 tivi, 13 bảng đa năng (công nhận trường chuẩn quốc gia năm 2028)</t>
  </si>
  <si>
    <t xml:space="preserve">Đầu tư, sửa chữa các thiết chế văn hóa, dụng cụ tập thể dục thể thao tại các thôn, sóc </t>
  </si>
  <si>
    <t>Để kết nối, giao thương hàng hóa, thúc đấy phát 
triển kinh tế giữa xã Tân Khai và xã Minh Hòa, thành phố Hồ Chí Minh</t>
  </si>
  <si>
    <t>Đường đất đã xuống cấp trầm trọng, đi lại của người dân rất khó khăn, cần sớm đầu tư để tạo điều kiện cho việc đi lại, an toàn lưu thông và đáp ứng nguyện vọng của người dân</t>
  </si>
  <si>
    <t xml:space="preserve">Kết nối đồng bộ với hạ tầng giao thông xung quanh, thúc đẩy phát triển kinh tế
</t>
  </si>
  <si>
    <t>Tạo điều kiện thuận lợi cho việc đi lại, 
an toàn lưu thông, ưu tiên phát triển khu vục đồng bào dân tộc thiểu số.</t>
  </si>
  <si>
    <t xml:space="preserve">Tạo điều kiện thuận lợi cho việc đi lại, an toàn lưu thông, thúc đẩy phát triển kinh tế. </t>
  </si>
  <si>
    <t>Tạo điều kiện thuận lợi cho việc đi lại, giao thương hàng hóa, kết nối phát triển kinh tế giữa các thôn vớn nhau.</t>
  </si>
  <si>
    <t>Tạo điều kiện thuận lợi cho việc đi lại, an toàn lưu thông, kết nối đồng bộ với hạ tầng giao thông trong khu vực</t>
  </si>
  <si>
    <t>Hiện nay trường có 30 phòng học và thiếu khu hiệu bộ, phòng đa chức năng, ngoại ngữ, tin học, phòng truyền thống, phòng nghỉ giáo viên… Việc cải tạo sửa chữa trụ sở UBND thị trấn Tân Khai thành các phòng học, phòng chức năng sẽ bổ sung nhiều hạng mục quan trọng phục vụ việc dạy và học của nhà trường và phục vụ công tác xây dựng trường đạt chuẩn quốc gia mức độ 1 vào năm 2029</t>
  </si>
  <si>
    <t>Hiện nay trường Tiểu học Đồng Nơ có 24 phòng học (14 phòng kiên cố, 10 phòng xuống cấp nghiêm trọng). Trường thiếu các phòng hiệu bộ, thư viện, thiết bị, y tế, kho, truyền thống, đội, phòng học bộ môn tin học, mỹ thuật, âm nhạc, ngoại ngữ, đa chức năng... Việc cải tạo sửa chữa trụ sở UBND xã Đồng Nơ thành các phòng học, phòng chức năng sẽ bổ sung nhiều hạng mục quan trọng phục vụ việc dạy và học của nhà trường và phục vụ công tác xây dựng trường đạt chuẩn quốc gia mức độ 1 vào năm 2028</t>
  </si>
  <si>
    <t>Hiện nay trường còn thiếu 12 phòng học (đặc biệt cấp thiết là 6 phòng học cấp TH), các phòng chức năng, các phòng thiết bị.... Hiện nay trường còn 01 điểm trường lẻ day 4 lớp cấp tiểu học. Việc xây dựng các phòng học và phòng chức năng sẽ góp phần giải quyết vấn đề thiếu phòng học của nhà trường. 
Nhà trường hiện nay còn thiếu nhiều thiết bị phục vụ việc day và học như máy tính, bàn ghế... Việc bổ sung các hạng mục này rất cần thiết cho công tác đảm bảo dạy - học và phục vụ công tác công nhận mới trường chuẩn quốc mức độ 1 năm 2028</t>
  </si>
  <si>
    <t>Hiên nay số lượng phòng học, phòng chức năng, thư viện của nhà trường cơ bản đã đáp ứng được nhu cầu dạy và hoc cơ bản. Tuy nhiên các thiết bị phục vụ học tập, đồ chơi, bàn ghế… còn thiếu. Việc bổ sung trang thiết bị cho nhà trường góp phần nâng cao chất lượng giảng dạy và phục vụ công lại trường chuẩn quốc gia vào năm 2028</t>
  </si>
  <si>
    <t>Năm 2028 trường sẽ kiểm định chất lượng và tái công nhận trường chuẩn quốc gia mức độ 1. Nên việc đầu tư các thiết bị này phục vụ công tác kiểm định tại công nhận trường chuẩn và phục vụ công tác dạy - học tốt hơn.</t>
  </si>
  <si>
    <t xml:space="preserve">Năm 2028 trường sẽ công nhận trường chuẩn quốc gia mức độ 1 lên mức độ 2 nên việc xây dựng, mua sắm các hạng mục này ra cần thiết phục vụ công tác dạy học và kiểm định chất lượng công nhận trường chuẩn quốc gia mức độ 2. </t>
  </si>
  <si>
    <t xml:space="preserve"> Tường, hàng rào xuống cấp, chưa có sân thể thao</t>
  </si>
  <si>
    <t>Chưa có cổng, hàng rào, sân thể thao</t>
  </si>
  <si>
    <t>Một số thôn, sóc chưa có hệ thống chiếu sáng tự động; bàn, ghế cũ tận dụng, xuống cấp; dụng cụ thể thể thao thiếu</t>
  </si>
  <si>
    <t>Đáp ứng nhu cầu làm việc 
của cán bộ công chức, viên chức</t>
  </si>
  <si>
    <t>Sửa chữa nhà văn hóa Thôn 5</t>
  </si>
  <si>
    <t>Nâng cấp nhà văn hóa Thôn Đồng Tân</t>
  </si>
  <si>
    <t>Nâng cấp nhà văn hóa Thôn Tân Hiệp 5</t>
  </si>
  <si>
    <t>Nhà văn hóa chỉ mới được xây Hội trường, cổng, hàng rào chưa đảm bảo</t>
  </si>
  <si>
    <t>Cải tạo, sửa chữa trụ sở Đảng ủy</t>
  </si>
  <si>
    <t xml:space="preserve">- Trụ sở Đảng ủy xã: Sơn hàng rào, sơn khối trụ sở, chống thấm mái, thay cửa gỗ mặt ngoài bằng nhôm xingfa và một số công việc phụ trợ khác.
</t>
  </si>
  <si>
    <t>Dự kiến TMĐT (triệu đồng)</t>
  </si>
  <si>
    <t>Xây dựng nhà bếp, nhà ăn, hồ bơi tại trường THCS Tân Khai</t>
  </si>
  <si>
    <t>II.1</t>
  </si>
  <si>
    <t>Dự án: Xây dựng đường tổ 4, thôn 1, xã Tân Khai</t>
  </si>
  <si>
    <t>Dự án Sửa chữa nhà văn hóa Thôn 5</t>
  </si>
  <si>
    <t>Dự án Nâng cấp nhà văn hóa Thôn Đồng Tân</t>
  </si>
  <si>
    <t>Dự án Nâng cấp nhà văn hóa Thôn Tân Hiệp 5</t>
  </si>
  <si>
    <t xml:space="preserve">Cải tạo, sửa chữa trụ sở Đảng ủy </t>
  </si>
  <si>
    <t>Dự kiến bố trí vốn chuẩn bị đầu tư cho các dự án khởi công mới giai đoạn 2026-2030</t>
  </si>
  <si>
    <t>II.2</t>
  </si>
  <si>
    <t>Dự kiến bố trí vốn cho các dự án khởi công mới năm 2026</t>
  </si>
  <si>
    <t>CBĐT</t>
  </si>
  <si>
    <t>2026</t>
  </si>
  <si>
    <t>Dự án Xây dựng hồ bơi tại Trường THCS Tân Khai</t>
  </si>
  <si>
    <t>Dự án Xây dựng nhà bếp, nhà ăn tại Trường THCS Tân Khai</t>
  </si>
  <si>
    <t>Văn phòng Đảng ủy</t>
  </si>
  <si>
    <t>Dự án: Nâng cấp tuyến đường tại tổ 5, thôn 5</t>
  </si>
  <si>
    <t>Ghi chú (Chủ Đầu tư)</t>
  </si>
  <si>
    <t>`</t>
  </si>
  <si>
    <t>Quyết định phê duyệt chủ trương đầu tư/ Phê duyệt dự án</t>
  </si>
  <si>
    <t>Trong đó</t>
  </si>
  <si>
    <t>9.3</t>
  </si>
  <si>
    <t>Ủy thác vốn qua ngân hàng chính sách xã hội theo quy định của cấp có thẩm quyền</t>
  </si>
  <si>
    <t>Dự án khởi công mới</t>
  </si>
  <si>
    <t>3464/QĐ-UBND ngày 31/12/2025 của UBND tỉnh</t>
  </si>
  <si>
    <t>Dự án: Ủy thác vốn qua Ngân hàng Chính sách xã hội để cho vay hộ nghèo và các đối tượng chính sách khác trên địa bàn phường Minh Hưng</t>
  </si>
  <si>
    <t>Phòng giao dịch Ngân hàng Chính sách xã hội Chơn Thành</t>
  </si>
  <si>
    <t>Nâng cấp, mở rộng đường số 42 (đường thuộc tổ 1 - tổ 2) khu phố 11, phường Minh Hưng</t>
  </si>
  <si>
    <t>Nâng cấp, mở rộng đường số 59 (đường thuộc tổ 8A-8B), khu phố 3B, phường Minh Hưng</t>
  </si>
  <si>
    <t>Nâng cấp, mở rộng đường số 36 (đường thuộc tổ 3) khu phố 8, phường Minh Hưng</t>
  </si>
  <si>
    <t>Nâng cấp, mở rộng đường số 37 (đường thuộc tổ 4) phường Minh Hưng</t>
  </si>
  <si>
    <t>Nâng cấp, mở rộng đường số 24 (đường đi qua từ 1 đến tổ 7) khu phố 7, phường Minh Hưng</t>
  </si>
  <si>
    <t>Giáo dục</t>
  </si>
  <si>
    <t>Xây dựng trường Trung học cơ sở Minh Hưng và đường giao thông kết nối</t>
  </si>
  <si>
    <t>Cải tạo, sửa chữa 24 phòng học và 02 phòng giáo viên, nhà vệ sinh, sân vườn và hệ thống thoát nước trường tiểu học Minh Hưng A</t>
  </si>
  <si>
    <t>Xây dựng 06 phòng học chức năng kèm trang thiết bị trường tiểu học Minh Hưng B</t>
  </si>
  <si>
    <t>Xây dựng 12 phòng học trường tiểu học Minh Hưng B kèm thiết bị</t>
  </si>
  <si>
    <t>Xây dựng đường dây và trạm biến áp trường TH&amp;THCS Minh Long</t>
  </si>
  <si>
    <t>Xây dựng thư viện trường tiểu học Minh Hưng A</t>
  </si>
  <si>
    <t>Sửa chữa 06 phòng học, phòng hiệu bộ, nhà vệ sinh và hệ thống thoát nước trường Tiểu học Minh Hưng B</t>
  </si>
  <si>
    <t>Kinh tế</t>
  </si>
  <si>
    <t>Nâng cấp, sửa chữa Chợ Minh Hưng</t>
  </si>
  <si>
    <t>Xây dựng nhà tiếp công dân và công trình phụ trợ phường Minh Hưng</t>
  </si>
  <si>
    <t>Xây dựng nhà làm việc trung tâm dịch vụ tổng hợp phường Minh Hưng</t>
  </si>
  <si>
    <t>KCM</t>
  </si>
  <si>
    <t>Nâng cấp, mở rộng đường tổ 2- tổ 3, khu phố 5 phường Minh Hưng</t>
  </si>
  <si>
    <t>Nâng cấp, mở rộng đường từ tổ 4 đi tổ 7, khu phố 12, phường Minh Hưng</t>
  </si>
  <si>
    <t>Nâng cấp, mở rộng đường tổ 4B, khu phố 2, phường Minh Hưng</t>
  </si>
  <si>
    <t>Số 236/QĐ-UBND ngày 31/5/2023</t>
  </si>
  <si>
    <t>Số 144/QĐ-UBND ngày 09/3/2023</t>
  </si>
  <si>
    <t>Số 557/QĐ-UBND ngày 31/12/2022</t>
  </si>
  <si>
    <t>Tổng số ngân sách phường</t>
  </si>
  <si>
    <t xml:space="preserve">Lũy kế giải ngân từ đầu dự án đến năm 2025 (ngân sách phường) </t>
  </si>
  <si>
    <t>CTCT 2026</t>
  </si>
  <si>
    <t>Phòng Kinh tế, HT &amp; ĐT</t>
  </si>
  <si>
    <t xml:space="preserve">Kế hoạch  đầu tư công năm 2026 </t>
  </si>
  <si>
    <t>DANH MỤC DỰ ÁN KẾ HOẠCH ĐẦU TƯ CÔNG NĂM 2026 NGUỒN NGÂN SÁCH PHƯỜNG</t>
  </si>
  <si>
    <t>(Kèm theo Tờ trình số……/TTr-UBND ngày     tháng   năm 2026 của Ủy ban nhâ dân phường Minh Hưng)</t>
  </si>
  <si>
    <t>(Kèm theo Nghị Quyết số……/NQ-HĐND ngày     tháng   năm 2026của Hội đồng nhân dân phường Minh Hưng)</t>
  </si>
  <si>
    <t>(Kèm theo Tờ trình số……/TTr-PKTHTĐT ngày     tháng   năm 2026 của Phòng Kinh tế, Hạ tầng và Đô thị)</t>
  </si>
  <si>
    <t>Dự kiến bố trí vốn chuẩn bị đầu tư cho các dự án khởi công mới giai đoạn 2026</t>
  </si>
  <si>
    <t>(Kèm theo Tờ trình số……/TTr - UBND ngày     tháng   năm 2026 của UBND phường Minh Hưng)</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</si>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</sst>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_)"/>
    <numFmt numFmtId="165" formatCode="_-* #,##0\ _₫_-;\-* #,##0\ _₫_-;_-* &quot;-&quot;??\ _₫_-;_-@_-"/>
    <numFmt numFmtId="166" formatCode="_(* #,##0_);_(* \(#,##0\);_(* &quot;-&quot;??_);_(@_)"/>
    <numFmt numFmtId="167" formatCode="_-* #,##0_-;\-* #,##0_-;_-* &quot;-&quot;??_-;_-@_-"/>
  </numFmts>
  <fonts count="42" x14ac:knownFonts="1">
    <font>
      <sz val="11"/>
      <color theme="1"/>
      <name val="Calibri"/>
      <family val="2"/>
      <scheme val="minor"/>
    </font>
    <font>
      <sz val="11"/>
      <color theme="1"/>
      <name val="Calibri"/>
      <family val="2"/>
      <scheme val="minor"/>
    </font>
    <font>
      <sz val="10"/>
      <name val="Arial"/>
      <family val="2"/>
    </font>
    <font>
      <sz val="11"/>
      <color theme="1"/>
      <name val="Times New Roman"/>
      <family val="1"/>
    </font>
    <font>
      <b/>
      <sz val="12"/>
      <name val="Times New Roman"/>
      <family val="1"/>
    </font>
    <font>
      <b/>
      <sz val="12"/>
      <color rgb="FFFF0000"/>
      <name val="Times New Roman"/>
      <family val="1"/>
    </font>
    <font>
      <sz val="12"/>
      <color theme="1"/>
      <name val="Times New Roman"/>
      <family val="1"/>
    </font>
    <font>
      <b/>
      <sz val="12"/>
      <color theme="1"/>
      <name val="Times New Roman"/>
      <family val="1"/>
    </font>
    <font>
      <sz val="11"/>
      <color indexed="8"/>
      <name val="Calibri"/>
      <family val="2"/>
    </font>
    <font>
      <i/>
      <sz val="12"/>
      <color theme="1"/>
      <name val="Times New Roman"/>
      <family val="1"/>
    </font>
    <font>
      <i/>
      <sz val="11"/>
      <color theme="1"/>
      <name val="Calibri"/>
      <family val="2"/>
      <scheme val="minor"/>
    </font>
    <font>
      <b/>
      <sz val="18"/>
      <color theme="1"/>
      <name val="Times New Roman"/>
      <family val="1"/>
    </font>
    <font>
      <b/>
      <sz val="18"/>
      <color theme="1"/>
      <name val="Calibri"/>
      <family val="2"/>
      <scheme val="minor"/>
    </font>
    <font>
      <b/>
      <sz val="11"/>
      <color theme="1"/>
      <name val="Times New Roman"/>
      <family val="1"/>
    </font>
    <font>
      <b/>
      <i/>
      <sz val="16"/>
      <name val="Arial"/>
      <family val="2"/>
    </font>
    <font>
      <u/>
      <sz val="11"/>
      <color theme="10"/>
      <name val="Calibri"/>
      <family val="2"/>
      <scheme val="minor"/>
    </font>
    <font>
      <sz val="12"/>
      <color rgb="FFC00000"/>
      <name val="Times New Roman"/>
      <family val="1"/>
    </font>
    <font>
      <b/>
      <sz val="12"/>
      <color rgb="FFC00000"/>
      <name val="Times New Roman"/>
      <family val="1"/>
    </font>
    <font>
      <i/>
      <sz val="18"/>
      <color theme="1"/>
      <name val="Times New Roman"/>
      <family val="1"/>
    </font>
    <font>
      <sz val="12"/>
      <color rgb="FFFF0000"/>
      <name val="Times New Roman"/>
      <family val="1"/>
    </font>
    <font>
      <sz val="12"/>
      <name val="Times New Roman"/>
      <family val="1"/>
    </font>
    <font>
      <b/>
      <sz val="10"/>
      <color theme="1"/>
      <name val="Times New Roman"/>
      <family val="1"/>
    </font>
    <font>
      <sz val="13"/>
      <color rgb="FFFF0000"/>
      <name val="Times New Roman"/>
      <family val="1"/>
    </font>
    <font>
      <sz val="13"/>
      <name val="Times New Roman"/>
      <family val="1"/>
    </font>
    <font>
      <b/>
      <sz val="13"/>
      <color theme="1"/>
      <name val="Times New Roman"/>
      <family val="1"/>
    </font>
    <font>
      <sz val="13"/>
      <color theme="1"/>
      <name val="Times New Roman"/>
      <family val="1"/>
    </font>
    <font>
      <i/>
      <sz val="13"/>
      <color theme="1"/>
      <name val="Times New Roman"/>
      <family val="1"/>
    </font>
    <font>
      <b/>
      <sz val="18"/>
      <name val="Times New Roman"/>
      <family val="1"/>
    </font>
    <font>
      <b/>
      <sz val="18"/>
      <name val="Calibri"/>
      <family val="2"/>
      <scheme val="minor"/>
    </font>
    <font>
      <sz val="11"/>
      <name val="Calibri"/>
      <family val="2"/>
      <scheme val="minor"/>
    </font>
    <font>
      <i/>
      <sz val="12"/>
      <name val="Times New Roman"/>
      <family val="1"/>
    </font>
    <font>
      <i/>
      <sz val="11"/>
      <name val="Calibri"/>
      <family val="2"/>
      <scheme val="minor"/>
    </font>
    <font>
      <sz val="11"/>
      <name val="Times New Roman"/>
      <family val="1"/>
    </font>
    <font>
      <b/>
      <sz val="11"/>
      <name val="Times New Roman"/>
      <family val="1"/>
    </font>
    <font>
      <b/>
      <sz val="13"/>
      <name val="Times New Roman"/>
      <family val="1"/>
    </font>
    <font>
      <b/>
      <sz val="10"/>
      <name val="Times New Roman"/>
      <family val="1"/>
    </font>
    <font>
      <sz val="10"/>
      <name val="Times New Roman"/>
      <family val="1"/>
    </font>
    <font>
      <sz val="14"/>
      <name val="Times New Roman"/>
      <family val="1"/>
    </font>
    <font>
      <b/>
      <sz val="14"/>
      <name val="Times New Roman"/>
      <family val="1"/>
    </font>
    <font>
      <sz val="14"/>
      <color rgb="FFFF0000"/>
      <name val="Times New Roman"/>
      <family val="1"/>
    </font>
    <font>
      <i/>
      <sz val="18"/>
      <name val="Times New Roman"/>
      <family val="1"/>
    </font>
    <font>
      <i/>
      <sz val="1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C000"/>
        <bgColor indexed="64"/>
      </patternFill>
    </fill>
    <fill>
      <patternFill patternType="solid">
        <fgColor theme="7" tint="0.399975585192419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s>
  <cellStyleXfs count="16">
    <xf numFmtId="0" fontId="0" fillId="0" borderId="0"/>
    <xf numFmtId="43" fontId="1" fillId="0" borderId="0" applyFont="0" applyFill="0" applyBorder="0" applyAlignment="0" applyProtection="0"/>
    <xf numFmtId="0" fontId="2" fillId="0" borderId="0" applyAlignment="0"/>
    <xf numFmtId="0" fontId="8" fillId="0" borderId="0"/>
    <xf numFmtId="0" fontId="8" fillId="0" borderId="0"/>
    <xf numFmtId="164" fontId="14" fillId="0" borderId="0"/>
    <xf numFmtId="0" fontId="2" fillId="0" borderId="0"/>
    <xf numFmtId="0" fontId="1" fillId="0" borderId="0"/>
    <xf numFmtId="43" fontId="1" fillId="0" borderId="0"/>
    <xf numFmtId="0" fontId="1" fillId="0" borderId="0"/>
    <xf numFmtId="0" fontId="15" fillId="0" borderId="0"/>
    <xf numFmtId="0" fontId="1" fillId="0" borderId="0"/>
    <xf numFmtId="43" fontId="1" fillId="0" borderId="0"/>
    <xf numFmtId="0" fontId="1" fillId="0" borderId="0"/>
    <xf numFmtId="0" fontId="2" fillId="0" borderId="0"/>
    <xf numFmtId="0" fontId="1" fillId="0" borderId="0"/>
  </cellStyleXfs>
  <cellXfs count="326">
    <xf numFmtId="0" fontId="0" fillId="0" borderId="0" xfId="0"/>
    <xf numFmtId="0" fontId="6" fillId="0" borderId="0" xfId="0" applyFont="1"/>
    <xf numFmtId="0" fontId="6" fillId="2" borderId="0" xfId="0" applyFont="1" applyFill="1"/>
    <xf numFmtId="0" fontId="7" fillId="0" borderId="0" xfId="0" applyFont="1"/>
    <xf numFmtId="0" fontId="6" fillId="0" borderId="0" xfId="0" applyFont="1" applyAlignment="1">
      <alignment horizontal="center"/>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3" fontId="6"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3" fillId="0" borderId="1" xfId="0" applyFont="1" applyBorder="1" applyAlignment="1">
      <alignment vertical="center" wrapText="1"/>
    </xf>
    <xf numFmtId="49" fontId="4" fillId="2" borderId="1" xfId="0" applyNumberFormat="1" applyFont="1" applyFill="1" applyBorder="1" applyAlignment="1">
      <alignment horizontal="center" vertical="center" wrapText="1"/>
    </xf>
    <xf numFmtId="3" fontId="16" fillId="0" borderId="1" xfId="0" applyNumberFormat="1" applyFont="1" applyBorder="1" applyAlignment="1">
      <alignment vertical="center" wrapText="1"/>
    </xf>
    <xf numFmtId="3" fontId="6" fillId="2" borderId="1" xfId="0" applyNumberFormat="1" applyFont="1" applyFill="1" applyBorder="1" applyAlignment="1">
      <alignment vertical="center" wrapText="1"/>
    </xf>
    <xf numFmtId="0" fontId="6" fillId="2" borderId="0" xfId="0" applyFont="1" applyFill="1" applyAlignment="1">
      <alignment horizontal="center"/>
    </xf>
    <xf numFmtId="0" fontId="16" fillId="0" borderId="1" xfId="0" applyFont="1" applyBorder="1" applyAlignment="1">
      <alignment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165" fontId="20" fillId="0" borderId="8" xfId="1" applyNumberFormat="1" applyFont="1" applyFill="1" applyBorder="1" applyAlignment="1">
      <alignment horizontal="center" vertical="center" wrapText="1"/>
    </xf>
    <xf numFmtId="1" fontId="20" fillId="0" borderId="8" xfId="14"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21" fillId="6" borderId="1" xfId="0" applyFont="1" applyFill="1" applyBorder="1" applyAlignment="1">
      <alignment vertical="center" wrapText="1"/>
    </xf>
    <xf numFmtId="0" fontId="7" fillId="6" borderId="1" xfId="0" applyFont="1" applyFill="1" applyBorder="1" applyAlignment="1">
      <alignment vertical="center" wrapText="1"/>
    </xf>
    <xf numFmtId="3" fontId="7" fillId="6" borderId="1" xfId="0" applyNumberFormat="1" applyFont="1" applyFill="1" applyBorder="1" applyAlignment="1">
      <alignment horizontal="right" vertical="center" wrapText="1"/>
    </xf>
    <xf numFmtId="0" fontId="7" fillId="6" borderId="1" xfId="0" applyFont="1" applyFill="1" applyBorder="1" applyAlignment="1">
      <alignment horizontal="right" vertical="center" wrapText="1"/>
    </xf>
    <xf numFmtId="0" fontId="7" fillId="6" borderId="0" xfId="0" applyFont="1" applyFill="1"/>
    <xf numFmtId="0" fontId="21" fillId="0" borderId="1" xfId="0" applyFont="1" applyBorder="1" applyAlignment="1">
      <alignment vertical="center" wrapText="1"/>
    </xf>
    <xf numFmtId="3" fontId="7" fillId="2" borderId="1" xfId="0" applyNumberFormat="1" applyFont="1" applyFill="1" applyBorder="1" applyAlignment="1">
      <alignment horizontal="right" vertical="center" wrapText="1"/>
    </xf>
    <xf numFmtId="0" fontId="7" fillId="2" borderId="1" xfId="0" applyFont="1" applyFill="1" applyBorder="1" applyAlignment="1">
      <alignment horizontal="right" vertical="center" wrapText="1"/>
    </xf>
    <xf numFmtId="3" fontId="7" fillId="0" borderId="1" xfId="0" applyNumberFormat="1" applyFont="1" applyBorder="1" applyAlignment="1">
      <alignment vertical="center" wrapText="1"/>
    </xf>
    <xf numFmtId="3" fontId="17" fillId="0" borderId="1" xfId="0" applyNumberFormat="1" applyFont="1" applyBorder="1" applyAlignment="1">
      <alignment vertical="center" wrapText="1"/>
    </xf>
    <xf numFmtId="3" fontId="7" fillId="2" borderId="1" xfId="0" applyNumberFormat="1" applyFont="1" applyFill="1" applyBorder="1" applyAlignment="1">
      <alignment vertical="center" wrapText="1"/>
    </xf>
    <xf numFmtId="3" fontId="7" fillId="2" borderId="1" xfId="0" applyNumberFormat="1" applyFont="1" applyFill="1" applyBorder="1" applyAlignment="1">
      <alignment horizontal="center" vertical="center" wrapText="1"/>
    </xf>
    <xf numFmtId="0" fontId="6" fillId="0" borderId="18" xfId="0" applyFont="1" applyBorder="1" applyAlignment="1">
      <alignment horizontal="center" vertical="center" wrapText="1"/>
    </xf>
    <xf numFmtId="0" fontId="20" fillId="0" borderId="9" xfId="0" applyFont="1" applyFill="1" applyBorder="1" applyAlignment="1">
      <alignment horizontal="center" vertical="center" wrapText="1"/>
    </xf>
    <xf numFmtId="0" fontId="6" fillId="0" borderId="18" xfId="0" applyFont="1" applyBorder="1" applyAlignment="1">
      <alignment vertical="center" wrapText="1"/>
    </xf>
    <xf numFmtId="3" fontId="6" fillId="0" borderId="18" xfId="0" applyNumberFormat="1" applyFont="1" applyBorder="1" applyAlignment="1">
      <alignment vertical="center" wrapText="1"/>
    </xf>
    <xf numFmtId="3" fontId="7" fillId="6" borderId="1" xfId="0" applyNumberFormat="1" applyFont="1" applyFill="1" applyBorder="1" applyAlignment="1">
      <alignment vertical="center" wrapText="1"/>
    </xf>
    <xf numFmtId="3" fontId="7" fillId="5" borderId="1" xfId="0" applyNumberFormat="1" applyFont="1" applyFill="1" applyBorder="1" applyAlignment="1">
      <alignment vertical="center" wrapText="1"/>
    </xf>
    <xf numFmtId="0" fontId="20" fillId="2" borderId="8" xfId="0" applyFont="1" applyFill="1" applyBorder="1" applyAlignment="1">
      <alignment horizontal="center" vertical="center" wrapText="1"/>
    </xf>
    <xf numFmtId="1" fontId="22" fillId="2" borderId="8" xfId="14" applyNumberFormat="1" applyFont="1" applyFill="1" applyBorder="1" applyAlignment="1">
      <alignment horizontal="center" vertical="center" wrapText="1"/>
    </xf>
    <xf numFmtId="1" fontId="23" fillId="2" borderId="8" xfId="14" applyNumberFormat="1" applyFont="1" applyFill="1" applyBorder="1" applyAlignment="1">
      <alignment horizontal="center" vertical="center" wrapText="1"/>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24" fillId="2" borderId="8" xfId="0" applyFont="1" applyFill="1" applyBorder="1" applyAlignment="1">
      <alignment horizontal="center" vertical="center" wrapText="1"/>
    </xf>
    <xf numFmtId="0" fontId="24" fillId="2" borderId="0" xfId="0" applyFont="1" applyFill="1" applyAlignment="1">
      <alignment horizontal="center" vertical="center" wrapText="1"/>
    </xf>
    <xf numFmtId="0" fontId="25" fillId="2" borderId="8" xfId="0" applyFont="1" applyFill="1" applyBorder="1" applyAlignment="1">
      <alignment horizontal="center" vertical="center"/>
    </xf>
    <xf numFmtId="0" fontId="22" fillId="2" borderId="8" xfId="0" applyFont="1" applyFill="1" applyBorder="1" applyAlignment="1">
      <alignment horizontal="center" vertical="center" wrapText="1"/>
    </xf>
    <xf numFmtId="167" fontId="22" fillId="2" borderId="8" xfId="1" applyNumberFormat="1" applyFont="1" applyFill="1" applyBorder="1" applyAlignment="1">
      <alignment horizontal="center" vertical="center" wrapText="1"/>
    </xf>
    <xf numFmtId="0" fontId="23" fillId="2" borderId="8" xfId="0" applyFont="1" applyFill="1" applyBorder="1" applyAlignment="1">
      <alignment horizontal="center" vertical="center" wrapText="1"/>
    </xf>
    <xf numFmtId="165" fontId="23" fillId="2" borderId="8" xfId="1" applyNumberFormat="1" applyFont="1" applyFill="1" applyBorder="1" applyAlignment="1">
      <alignment horizontal="center" vertical="center" wrapText="1"/>
    </xf>
    <xf numFmtId="1" fontId="23" fillId="2" borderId="8" xfId="14" quotePrefix="1" applyNumberFormat="1" applyFont="1" applyFill="1" applyBorder="1" applyAlignment="1">
      <alignment horizontal="center" vertical="center" wrapText="1"/>
    </xf>
    <xf numFmtId="0" fontId="25" fillId="2" borderId="8"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0" xfId="0" applyFont="1" applyFill="1" applyAlignment="1">
      <alignment horizontal="center" vertical="center"/>
    </xf>
    <xf numFmtId="0" fontId="25" fillId="2" borderId="8" xfId="0" quotePrefix="1" applyFont="1" applyFill="1" applyBorder="1" applyAlignment="1">
      <alignment horizontal="center" vertical="center" wrapText="1"/>
    </xf>
    <xf numFmtId="0" fontId="22" fillId="3" borderId="8" xfId="0" applyFont="1" applyFill="1" applyBorder="1" applyAlignment="1">
      <alignment horizontal="center" vertical="center" wrapText="1"/>
    </xf>
    <xf numFmtId="0" fontId="25" fillId="2" borderId="8" xfId="0" applyFont="1" applyFill="1" applyBorder="1" applyAlignment="1">
      <alignment horizontal="center"/>
    </xf>
    <xf numFmtId="0" fontId="25" fillId="2" borderId="8" xfId="0" applyFont="1" applyFill="1" applyBorder="1" applyAlignment="1">
      <alignment horizontal="center" wrapText="1"/>
    </xf>
    <xf numFmtId="0" fontId="25" fillId="2" borderId="0" xfId="0" applyFont="1" applyFill="1" applyAlignment="1">
      <alignment horizontal="center"/>
    </xf>
    <xf numFmtId="0" fontId="23" fillId="2" borderId="8" xfId="0" applyFont="1" applyFill="1" applyBorder="1" applyAlignment="1">
      <alignment horizontal="center" wrapText="1"/>
    </xf>
    <xf numFmtId="0" fontId="26" fillId="2" borderId="8"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8" xfId="0" applyFont="1" applyFill="1" applyBorder="1" applyAlignment="1">
      <alignment horizontal="center" vertical="center" wrapText="1"/>
    </xf>
    <xf numFmtId="0" fontId="24" fillId="0" borderId="0" xfId="0" applyFont="1" applyFill="1" applyAlignment="1">
      <alignment horizontal="center" vertical="center" wrapText="1"/>
    </xf>
    <xf numFmtId="0" fontId="25" fillId="0" borderId="8" xfId="0" applyFont="1" applyFill="1" applyBorder="1" applyAlignment="1">
      <alignment horizontal="center" vertical="center"/>
    </xf>
    <xf numFmtId="0" fontId="23" fillId="0" borderId="8"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0" xfId="0" applyFont="1" applyFill="1" applyAlignment="1">
      <alignment horizontal="center" vertical="center"/>
    </xf>
    <xf numFmtId="1" fontId="23" fillId="0" borderId="8" xfId="14" applyNumberFormat="1" applyFont="1" applyFill="1" applyBorder="1" applyAlignment="1">
      <alignment horizontal="center" vertical="center" wrapText="1"/>
    </xf>
    <xf numFmtId="1" fontId="22" fillId="0" borderId="8" xfId="14" applyNumberFormat="1" applyFont="1" applyFill="1" applyBorder="1" applyAlignment="1">
      <alignment horizontal="center" vertical="center" wrapText="1"/>
    </xf>
    <xf numFmtId="1" fontId="23" fillId="0" borderId="8" xfId="14" quotePrefix="1" applyNumberFormat="1" applyFont="1" applyFill="1" applyBorder="1" applyAlignment="1">
      <alignment horizontal="center" vertical="center" wrapText="1"/>
    </xf>
    <xf numFmtId="0" fontId="25" fillId="0" borderId="8" xfId="0" quotePrefix="1" applyFont="1" applyFill="1" applyBorder="1" applyAlignment="1">
      <alignment horizontal="center" vertical="center" wrapText="1"/>
    </xf>
    <xf numFmtId="0" fontId="22" fillId="0" borderId="8" xfId="0" applyFont="1" applyFill="1" applyBorder="1" applyAlignment="1">
      <alignment horizontal="center" vertical="center" wrapText="1"/>
    </xf>
    <xf numFmtId="166" fontId="24" fillId="0" borderId="8" xfId="1" applyNumberFormat="1" applyFont="1" applyFill="1" applyBorder="1" applyAlignment="1">
      <alignment horizontal="center" vertical="center" wrapText="1"/>
    </xf>
    <xf numFmtId="166" fontId="23" fillId="0" borderId="8" xfId="1" applyNumberFormat="1" applyFont="1" applyFill="1" applyBorder="1" applyAlignment="1">
      <alignment horizontal="center" vertical="center" wrapText="1"/>
    </xf>
    <xf numFmtId="166" fontId="23" fillId="0" borderId="8" xfId="1" quotePrefix="1" applyNumberFormat="1" applyFont="1" applyFill="1" applyBorder="1" applyAlignment="1">
      <alignment horizontal="center" vertical="center" wrapText="1"/>
    </xf>
    <xf numFmtId="166" fontId="25" fillId="0" borderId="0" xfId="1" applyNumberFormat="1" applyFont="1" applyFill="1" applyAlignment="1">
      <alignment horizontal="center" vertical="center" wrapText="1"/>
    </xf>
    <xf numFmtId="0" fontId="20" fillId="0" borderId="0" xfId="0" applyFont="1"/>
    <xf numFmtId="0" fontId="20" fillId="2" borderId="0" xfId="0" applyFont="1" applyFill="1"/>
    <xf numFmtId="0" fontId="32" fillId="0" borderId="1" xfId="0" applyFont="1" applyBorder="1" applyAlignment="1">
      <alignment horizontal="center" vertical="center" wrapText="1"/>
    </xf>
    <xf numFmtId="0" fontId="32" fillId="2" borderId="1" xfId="0" applyFont="1" applyFill="1" applyBorder="1" applyAlignment="1">
      <alignment horizontal="center" vertical="center" wrapText="1"/>
    </xf>
    <xf numFmtId="0" fontId="20" fillId="2" borderId="1" xfId="0" applyFont="1" applyFill="1" applyBorder="1" applyAlignment="1">
      <alignment horizontal="center"/>
    </xf>
    <xf numFmtId="0" fontId="4" fillId="7" borderId="1" xfId="0" applyFont="1" applyFill="1" applyBorder="1" applyAlignment="1">
      <alignment horizontal="center" vertical="center" wrapText="1"/>
    </xf>
    <xf numFmtId="0" fontId="33" fillId="7" borderId="1" xfId="0" applyFont="1" applyFill="1" applyBorder="1" applyAlignment="1">
      <alignment vertical="center" wrapText="1"/>
    </xf>
    <xf numFmtId="0" fontId="4" fillId="7" borderId="1" xfId="0" applyFont="1" applyFill="1" applyBorder="1" applyAlignment="1">
      <alignment vertical="center" wrapText="1"/>
    </xf>
    <xf numFmtId="0" fontId="4" fillId="7" borderId="0" xfId="0" applyFont="1" applyFill="1"/>
    <xf numFmtId="0" fontId="4" fillId="4" borderId="1" xfId="0" applyFont="1" applyFill="1" applyBorder="1" applyAlignment="1">
      <alignment horizontal="center" vertical="center" wrapText="1"/>
    </xf>
    <xf numFmtId="0" fontId="35" fillId="4" borderId="1" xfId="0" applyFont="1" applyFill="1" applyBorder="1" applyAlignment="1">
      <alignment vertical="center" wrapText="1"/>
    </xf>
    <xf numFmtId="0" fontId="4" fillId="4" borderId="1" xfId="0" applyFont="1" applyFill="1" applyBorder="1" applyAlignment="1">
      <alignment vertical="center" wrapText="1"/>
    </xf>
    <xf numFmtId="0" fontId="4" fillId="4" borderId="0" xfId="0" applyFont="1" applyFill="1"/>
    <xf numFmtId="0" fontId="4" fillId="0" borderId="1" xfId="0" applyFont="1" applyBorder="1" applyAlignment="1">
      <alignment horizontal="center" vertical="center" wrapText="1"/>
    </xf>
    <xf numFmtId="0" fontId="35" fillId="0" borderId="1" xfId="0" applyFont="1" applyBorder="1" applyAlignment="1">
      <alignment vertical="center" wrapText="1"/>
    </xf>
    <xf numFmtId="0" fontId="4" fillId="0" borderId="1" xfId="0" applyFont="1" applyBorder="1" applyAlignment="1">
      <alignment vertical="center" wrapText="1"/>
    </xf>
    <xf numFmtId="0" fontId="4" fillId="0" borderId="0" xfId="0" applyFont="1"/>
    <xf numFmtId="3" fontId="4" fillId="0" borderId="1" xfId="0" applyNumberFormat="1" applyFont="1" applyBorder="1" applyAlignment="1">
      <alignment vertical="center" wrapText="1"/>
    </xf>
    <xf numFmtId="3"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5" fillId="3" borderId="1" xfId="0" applyFont="1" applyFill="1" applyBorder="1" applyAlignment="1">
      <alignment vertical="center" wrapText="1"/>
    </xf>
    <xf numFmtId="0" fontId="4" fillId="3" borderId="1" xfId="0" applyFont="1" applyFill="1" applyBorder="1" applyAlignment="1">
      <alignment vertical="center" wrapText="1"/>
    </xf>
    <xf numFmtId="0" fontId="4" fillId="3" borderId="0" xfId="0" applyFont="1" applyFill="1" applyAlignment="1">
      <alignment vertical="center"/>
    </xf>
    <xf numFmtId="0" fontId="20" fillId="3" borderId="1" xfId="0" applyFont="1" applyFill="1" applyBorder="1" applyAlignment="1">
      <alignment horizontal="center" vertical="center" wrapText="1"/>
    </xf>
    <xf numFmtId="0" fontId="36" fillId="3" borderId="1" xfId="0" applyFont="1" applyFill="1" applyBorder="1" applyAlignment="1">
      <alignment vertical="center" wrapText="1"/>
    </xf>
    <xf numFmtId="3" fontId="20" fillId="3" borderId="1" xfId="0" applyNumberFormat="1" applyFont="1" applyFill="1" applyBorder="1" applyAlignment="1">
      <alignment vertical="center" wrapText="1"/>
    </xf>
    <xf numFmtId="3" fontId="20" fillId="3" borderId="1" xfId="0" applyNumberFormat="1" applyFont="1" applyFill="1" applyBorder="1" applyAlignment="1">
      <alignment horizontal="center" vertical="center" wrapText="1"/>
    </xf>
    <xf numFmtId="0" fontId="20" fillId="3" borderId="0" xfId="0" applyFont="1" applyFill="1" applyAlignment="1">
      <alignment vertical="center"/>
    </xf>
    <xf numFmtId="0" fontId="20" fillId="3" borderId="2" xfId="0" applyFont="1" applyFill="1" applyBorder="1" applyAlignment="1">
      <alignment horizontal="center" vertical="center" wrapText="1"/>
    </xf>
    <xf numFmtId="0" fontId="36" fillId="3" borderId="2" xfId="0" applyFont="1" applyFill="1" applyBorder="1" applyAlignment="1">
      <alignment vertical="center" wrapText="1"/>
    </xf>
    <xf numFmtId="3" fontId="20" fillId="3" borderId="2" xfId="0" applyNumberFormat="1" applyFont="1" applyFill="1" applyBorder="1" applyAlignment="1">
      <alignment vertical="center" wrapText="1"/>
    </xf>
    <xf numFmtId="3" fontId="20" fillId="3" borderId="2"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35" fillId="4" borderId="8" xfId="0" applyFont="1" applyFill="1" applyBorder="1" applyAlignment="1">
      <alignment vertical="center" wrapText="1"/>
    </xf>
    <xf numFmtId="0" fontId="4" fillId="4" borderId="8" xfId="0" applyFont="1" applyFill="1" applyBorder="1" applyAlignment="1">
      <alignment vertical="center" wrapText="1"/>
    </xf>
    <xf numFmtId="0" fontId="4" fillId="4" borderId="0" xfId="0" applyFont="1" applyFill="1" applyAlignment="1">
      <alignment vertical="center"/>
    </xf>
    <xf numFmtId="0" fontId="36" fillId="2" borderId="8" xfId="0" applyFont="1" applyFill="1" applyBorder="1" applyAlignment="1">
      <alignment vertical="center" wrapText="1"/>
    </xf>
    <xf numFmtId="3" fontId="20" fillId="2" borderId="8" xfId="0" applyNumberFormat="1" applyFont="1" applyFill="1" applyBorder="1" applyAlignment="1">
      <alignment vertical="center" wrapText="1"/>
    </xf>
    <xf numFmtId="3" fontId="20" fillId="2" borderId="8" xfId="0" applyNumberFormat="1" applyFont="1" applyFill="1" applyBorder="1" applyAlignment="1">
      <alignment horizontal="center" vertical="center" wrapText="1"/>
    </xf>
    <xf numFmtId="0" fontId="20" fillId="2" borderId="8" xfId="0" applyFont="1" applyFill="1" applyBorder="1"/>
    <xf numFmtId="0" fontId="20" fillId="2" borderId="8" xfId="0" applyFont="1" applyFill="1" applyBorder="1" applyAlignment="1">
      <alignment horizontal="center"/>
    </xf>
    <xf numFmtId="3" fontId="20" fillId="2" borderId="8" xfId="0" quotePrefix="1" applyNumberFormat="1" applyFont="1" applyFill="1" applyBorder="1" applyAlignment="1">
      <alignment horizontal="center" vertical="center" wrapText="1"/>
    </xf>
    <xf numFmtId="0" fontId="20" fillId="0" borderId="0" xfId="0" applyFont="1" applyAlignment="1">
      <alignment horizontal="center"/>
    </xf>
    <xf numFmtId="0" fontId="20" fillId="2" borderId="0" xfId="0" applyFont="1" applyFill="1" applyAlignment="1">
      <alignment horizontal="center"/>
    </xf>
    <xf numFmtId="0" fontId="37" fillId="2" borderId="8" xfId="0" applyFont="1" applyFill="1" applyBorder="1" applyAlignment="1">
      <alignment horizontal="center" vertical="center" wrapText="1"/>
    </xf>
    <xf numFmtId="1" fontId="37" fillId="2" borderId="8" xfId="14" applyNumberFormat="1" applyFont="1" applyFill="1" applyBorder="1" applyAlignment="1">
      <alignment horizontal="center" vertical="center" wrapText="1"/>
    </xf>
    <xf numFmtId="3" fontId="38" fillId="4" borderId="1" xfId="0" applyNumberFormat="1" applyFont="1" applyFill="1" applyBorder="1" applyAlignment="1">
      <alignment horizontal="right" vertical="center" wrapText="1"/>
    </xf>
    <xf numFmtId="3" fontId="38" fillId="2" borderId="1" xfId="0" applyNumberFormat="1" applyFont="1" applyFill="1" applyBorder="1" applyAlignment="1">
      <alignment horizontal="right" vertical="center" wrapText="1"/>
    </xf>
    <xf numFmtId="3" fontId="37" fillId="3" borderId="1" xfId="0" applyNumberFormat="1" applyFont="1" applyFill="1" applyBorder="1" applyAlignment="1">
      <alignment horizontal="right" vertical="center" wrapText="1"/>
    </xf>
    <xf numFmtId="3" fontId="37" fillId="3" borderId="2" xfId="0" applyNumberFormat="1" applyFont="1" applyFill="1" applyBorder="1" applyAlignment="1">
      <alignment horizontal="right" vertical="center" wrapText="1"/>
    </xf>
    <xf numFmtId="3" fontId="38" fillId="4" borderId="8" xfId="0" applyNumberFormat="1" applyFont="1" applyFill="1" applyBorder="1" applyAlignment="1">
      <alignment horizontal="right" vertical="center" wrapText="1"/>
    </xf>
    <xf numFmtId="3" fontId="38" fillId="4" borderId="0" xfId="0" applyNumberFormat="1" applyFont="1" applyFill="1" applyBorder="1" applyAlignment="1">
      <alignment horizontal="right" vertical="center" wrapText="1"/>
    </xf>
    <xf numFmtId="0" fontId="37" fillId="2" borderId="8" xfId="0" applyFont="1" applyFill="1" applyBorder="1"/>
    <xf numFmtId="0" fontId="34" fillId="7"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horizontal="left" vertical="center" wrapText="1"/>
    </xf>
    <xf numFmtId="0" fontId="34"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vertical="center" wrapText="1"/>
    </xf>
    <xf numFmtId="0" fontId="23" fillId="3" borderId="1" xfId="0" applyFont="1" applyFill="1" applyBorder="1" applyAlignment="1">
      <alignment horizontal="left" vertical="center" wrapText="1"/>
    </xf>
    <xf numFmtId="0" fontId="23" fillId="3" borderId="8" xfId="0" applyFont="1" applyFill="1" applyBorder="1" applyAlignment="1">
      <alignment horizontal="center" vertical="center" wrapText="1"/>
    </xf>
    <xf numFmtId="165" fontId="23" fillId="3" borderId="8" xfId="1" applyNumberFormat="1" applyFont="1" applyFill="1" applyBorder="1" applyAlignment="1">
      <alignment horizontal="center" vertical="center" wrapText="1"/>
    </xf>
    <xf numFmtId="1" fontId="23" fillId="3" borderId="8" xfId="14" applyNumberFormat="1"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34" fillId="4" borderId="8" xfId="0" applyFont="1" applyFill="1" applyBorder="1" applyAlignment="1">
      <alignment horizontal="center" vertical="center" wrapText="1"/>
    </xf>
    <xf numFmtId="3" fontId="38" fillId="7" borderId="1" xfId="0" applyNumberFormat="1" applyFont="1" applyFill="1" applyBorder="1" applyAlignment="1">
      <alignment horizontal="right" vertical="center" wrapText="1"/>
    </xf>
    <xf numFmtId="0" fontId="38" fillId="2" borderId="1" xfId="0" applyFont="1" applyFill="1" applyBorder="1" applyAlignment="1">
      <alignment horizontal="right"/>
    </xf>
    <xf numFmtId="0" fontId="37" fillId="3" borderId="1" xfId="0" applyFont="1" applyFill="1" applyBorder="1" applyAlignment="1">
      <alignment horizontal="right" vertical="center"/>
    </xf>
    <xf numFmtId="166" fontId="37" fillId="3" borderId="1" xfId="1" applyNumberFormat="1" applyFont="1" applyFill="1" applyBorder="1" applyAlignment="1">
      <alignment horizontal="right" vertical="center"/>
    </xf>
    <xf numFmtId="166" fontId="37" fillId="3" borderId="2" xfId="1" applyNumberFormat="1" applyFont="1" applyFill="1" applyBorder="1" applyAlignment="1">
      <alignment horizontal="right" vertical="center"/>
    </xf>
    <xf numFmtId="0" fontId="37" fillId="3" borderId="2" xfId="0" applyFont="1" applyFill="1" applyBorder="1" applyAlignment="1">
      <alignment horizontal="right" vertical="center"/>
    </xf>
    <xf numFmtId="166" fontId="38" fillId="4" borderId="8" xfId="1" applyNumberFormat="1" applyFont="1" applyFill="1" applyBorder="1" applyAlignment="1">
      <alignment horizontal="right" vertical="center"/>
    </xf>
    <xf numFmtId="0" fontId="37" fillId="2" borderId="8" xfId="0" applyFont="1" applyFill="1" applyBorder="1" applyAlignment="1">
      <alignment vertical="center"/>
    </xf>
    <xf numFmtId="3" fontId="37" fillId="2" borderId="8" xfId="0" applyNumberFormat="1" applyFont="1" applyFill="1" applyBorder="1" applyAlignment="1">
      <alignment horizontal="right" vertical="center" wrapText="1"/>
    </xf>
    <xf numFmtId="166" fontId="37" fillId="2" borderId="8" xfId="1" applyNumberFormat="1" applyFont="1" applyFill="1" applyBorder="1" applyAlignment="1">
      <alignment horizontal="right" vertical="center"/>
    </xf>
    <xf numFmtId="0" fontId="37" fillId="2" borderId="8" xfId="0" applyFont="1" applyFill="1" applyBorder="1" applyAlignment="1">
      <alignment horizontal="right" vertical="center"/>
    </xf>
    <xf numFmtId="0" fontId="37" fillId="2" borderId="8" xfId="0" applyFont="1" applyFill="1" applyBorder="1" applyAlignment="1">
      <alignment horizontal="right"/>
    </xf>
    <xf numFmtId="43" fontId="38" fillId="4" borderId="8" xfId="1" applyFont="1" applyFill="1" applyBorder="1" applyAlignment="1">
      <alignment horizontal="right"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19" fillId="2" borderId="8"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19" fillId="2" borderId="8" xfId="0" applyFont="1" applyFill="1" applyBorder="1"/>
    <xf numFmtId="0" fontId="19" fillId="2" borderId="8" xfId="0" applyFont="1" applyFill="1" applyBorder="1" applyAlignment="1">
      <alignment horizontal="center"/>
    </xf>
    <xf numFmtId="3" fontId="39" fillId="2" borderId="8" xfId="0" applyNumberFormat="1" applyFont="1" applyFill="1" applyBorder="1" applyAlignment="1">
      <alignment horizontal="right" vertical="center" wrapText="1"/>
    </xf>
    <xf numFmtId="166" fontId="39" fillId="2" borderId="8" xfId="1" applyNumberFormat="1" applyFont="1" applyFill="1" applyBorder="1" applyAlignment="1">
      <alignment horizontal="right" vertical="center"/>
    </xf>
    <xf numFmtId="0" fontId="39" fillId="2" borderId="8" xfId="0" applyFont="1" applyFill="1" applyBorder="1" applyAlignment="1">
      <alignment horizontal="right"/>
    </xf>
    <xf numFmtId="0" fontId="39" fillId="2" borderId="8" xfId="0" applyFont="1" applyFill="1" applyBorder="1"/>
    <xf numFmtId="3" fontId="19" fillId="2" borderId="8" xfId="0" applyNumberFormat="1" applyFont="1" applyFill="1" applyBorder="1" applyAlignment="1">
      <alignment horizontal="center" vertical="center" wrapText="1"/>
    </xf>
    <xf numFmtId="0" fontId="19" fillId="2" borderId="0" xfId="0" applyFont="1" applyFill="1"/>
    <xf numFmtId="0" fontId="20" fillId="0" borderId="0" xfId="0" applyFont="1" applyFill="1"/>
    <xf numFmtId="0" fontId="4" fillId="0" borderId="0" xfId="0" applyFont="1" applyFill="1"/>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20" fillId="0" borderId="8" xfId="0" applyFont="1" applyFill="1" applyBorder="1" applyAlignment="1">
      <alignment vertical="center" wrapText="1"/>
    </xf>
    <xf numFmtId="0" fontId="6" fillId="0" borderId="8" xfId="0" applyFont="1" applyFill="1" applyBorder="1" applyAlignment="1">
      <alignment horizontal="center" vertical="center" wrapText="1"/>
    </xf>
    <xf numFmtId="0" fontId="4" fillId="0" borderId="0" xfId="0" applyFont="1" applyFill="1" applyAlignment="1">
      <alignment vertical="center"/>
    </xf>
    <xf numFmtId="0" fontId="6" fillId="0" borderId="8" xfId="0" applyFont="1" applyFill="1" applyBorder="1" applyAlignment="1">
      <alignment vertical="center" wrapText="1"/>
    </xf>
    <xf numFmtId="3" fontId="6" fillId="0" borderId="1" xfId="0" applyNumberFormat="1" applyFont="1" applyFill="1" applyBorder="1" applyAlignment="1">
      <alignment horizontal="center" vertical="center" wrapText="1"/>
    </xf>
    <xf numFmtId="0" fontId="6" fillId="0" borderId="22" xfId="0" applyFont="1" applyFill="1" applyBorder="1" applyAlignment="1">
      <alignment vertical="center" wrapText="1"/>
    </xf>
    <xf numFmtId="0" fontId="20" fillId="0" borderId="0" xfId="0" applyFont="1" applyFill="1" applyAlignment="1">
      <alignment horizontal="center"/>
    </xf>
    <xf numFmtId="0" fontId="19" fillId="0" borderId="0" xfId="0" applyFont="1" applyFill="1"/>
    <xf numFmtId="3" fontId="4" fillId="0" borderId="1" xfId="0" applyNumberFormat="1" applyFont="1" applyFill="1" applyBorder="1" applyAlignment="1">
      <alignment horizontal="right" vertical="center" wrapText="1"/>
    </xf>
    <xf numFmtId="166" fontId="7" fillId="0" borderId="1" xfId="1" applyNumberFormat="1" applyFont="1" applyFill="1" applyBorder="1" applyAlignment="1">
      <alignment horizontal="right" vertical="center"/>
    </xf>
    <xf numFmtId="0" fontId="20" fillId="0" borderId="0" xfId="0" applyFont="1" applyFill="1" applyAlignment="1">
      <alignment horizontal="right"/>
    </xf>
    <xf numFmtId="166" fontId="4" fillId="0" borderId="1" xfId="1" applyNumberFormat="1" applyFont="1" applyFill="1" applyBorder="1" applyAlignment="1">
      <alignment horizontal="right" vertical="center" wrapText="1"/>
    </xf>
    <xf numFmtId="4" fontId="6" fillId="0" borderId="1" xfId="0" applyNumberFormat="1" applyFont="1" applyFill="1" applyBorder="1" applyAlignment="1">
      <alignment horizontal="right" vertical="center" wrapText="1"/>
    </xf>
    <xf numFmtId="3" fontId="20" fillId="0" borderId="1" xfId="0" applyNumberFormat="1" applyFont="1" applyFill="1" applyBorder="1" applyAlignment="1">
      <alignment horizontal="center" vertical="center" wrapText="1"/>
    </xf>
    <xf numFmtId="3" fontId="6" fillId="0" borderId="8" xfId="0" applyNumberFormat="1" applyFont="1" applyFill="1" applyBorder="1" applyAlignment="1">
      <alignment horizontal="right" vertical="center"/>
    </xf>
    <xf numFmtId="3" fontId="20" fillId="0" borderId="1" xfId="0" applyNumberFormat="1" applyFont="1" applyFill="1" applyBorder="1" applyAlignment="1">
      <alignment horizontal="right" vertical="center" wrapText="1"/>
    </xf>
    <xf numFmtId="166" fontId="4" fillId="0" borderId="8" xfId="0" applyNumberFormat="1" applyFont="1" applyFill="1" applyBorder="1" applyAlignment="1">
      <alignment horizontal="right" vertical="center" wrapText="1"/>
    </xf>
    <xf numFmtId="0" fontId="4" fillId="0" borderId="8" xfId="0" applyFont="1" applyFill="1" applyBorder="1" applyAlignment="1">
      <alignment horizontal="right" vertical="center" wrapText="1"/>
    </xf>
    <xf numFmtId="166" fontId="6" fillId="0" borderId="8" xfId="1" applyNumberFormat="1" applyFont="1" applyFill="1" applyBorder="1" applyAlignment="1">
      <alignment horizontal="right" vertical="center"/>
    </xf>
    <xf numFmtId="3" fontId="20" fillId="0" borderId="8" xfId="0" applyNumberFormat="1" applyFont="1" applyFill="1" applyBorder="1" applyAlignment="1">
      <alignment horizontal="right" vertical="center" wrapText="1"/>
    </xf>
    <xf numFmtId="0" fontId="20" fillId="0" borderId="8" xfId="0" applyFont="1" applyFill="1" applyBorder="1" applyAlignment="1">
      <alignment horizontal="right"/>
    </xf>
    <xf numFmtId="0" fontId="19" fillId="0" borderId="8" xfId="0" applyFont="1" applyFill="1" applyBorder="1" applyAlignment="1">
      <alignment horizontal="right"/>
    </xf>
    <xf numFmtId="166" fontId="6" fillId="0" borderId="22" xfId="1" applyNumberFormat="1" applyFont="1" applyFill="1" applyBorder="1" applyAlignment="1">
      <alignment horizontal="right" vertical="center"/>
    </xf>
    <xf numFmtId="3" fontId="20" fillId="0" borderId="8" xfId="0" quotePrefix="1" applyNumberFormat="1" applyFont="1" applyFill="1" applyBorder="1" applyAlignment="1">
      <alignment horizontal="right" vertical="center" wrapText="1"/>
    </xf>
    <xf numFmtId="0" fontId="4" fillId="0" borderId="1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3" fontId="4" fillId="0" borderId="8" xfId="0" applyNumberFormat="1" applyFont="1" applyFill="1" applyBorder="1" applyAlignment="1">
      <alignment horizontal="right" vertical="center" wrapText="1"/>
    </xf>
    <xf numFmtId="43" fontId="4" fillId="0" borderId="1" xfId="1" applyFont="1" applyFill="1" applyBorder="1" applyAlignment="1">
      <alignment horizontal="right" vertical="center" wrapText="1"/>
    </xf>
    <xf numFmtId="0" fontId="20" fillId="0" borderId="8" xfId="0" applyFont="1" applyFill="1" applyBorder="1" applyAlignment="1">
      <alignment horizontal="right" vertical="center" wrapText="1"/>
    </xf>
    <xf numFmtId="0" fontId="4" fillId="0" borderId="8" xfId="0" applyFont="1" applyFill="1" applyBorder="1" applyAlignment="1">
      <alignment vertical="center" wrapText="1"/>
    </xf>
    <xf numFmtId="0" fontId="4" fillId="0" borderId="6" xfId="0" applyFont="1" applyFill="1" applyBorder="1" applyAlignment="1">
      <alignment vertical="center" wrapText="1"/>
    </xf>
    <xf numFmtId="3" fontId="4" fillId="0" borderId="6" xfId="0" applyNumberFormat="1" applyFont="1" applyFill="1" applyBorder="1" applyAlignment="1">
      <alignment horizontal="right" vertical="center" wrapText="1"/>
    </xf>
    <xf numFmtId="166" fontId="4" fillId="0" borderId="6" xfId="1" applyNumberFormat="1" applyFont="1" applyFill="1" applyBorder="1" applyAlignment="1">
      <alignment horizontal="right" vertical="center" wrapText="1"/>
    </xf>
    <xf numFmtId="43" fontId="4" fillId="0" borderId="6" xfId="1" applyFont="1" applyFill="1" applyBorder="1" applyAlignment="1">
      <alignment horizontal="right" vertical="center" wrapText="1"/>
    </xf>
    <xf numFmtId="0" fontId="4" fillId="0" borderId="1" xfId="0" applyFont="1" applyFill="1" applyBorder="1" applyAlignment="1">
      <alignment vertical="center" wrapText="1"/>
    </xf>
    <xf numFmtId="43" fontId="20" fillId="0" borderId="1" xfId="1" applyFont="1" applyFill="1" applyBorder="1" applyAlignment="1">
      <alignment horizontal="right" vertical="center" wrapText="1"/>
    </xf>
    <xf numFmtId="43" fontId="4" fillId="0" borderId="1" xfId="1" applyFont="1" applyFill="1" applyBorder="1" applyAlignment="1">
      <alignment horizontal="right"/>
    </xf>
    <xf numFmtId="0" fontId="6" fillId="0" borderId="8" xfId="0" applyFont="1" applyFill="1" applyBorder="1" applyAlignment="1">
      <alignment horizontal="left" vertical="center" wrapText="1"/>
    </xf>
    <xf numFmtId="0" fontId="6" fillId="0" borderId="1" xfId="0" applyFont="1" applyFill="1" applyBorder="1" applyAlignment="1">
      <alignment horizontal="left" vertical="center" wrapText="1"/>
    </xf>
    <xf numFmtId="3" fontId="6" fillId="0" borderId="1" xfId="0" applyNumberFormat="1" applyFont="1" applyFill="1" applyBorder="1" applyAlignment="1">
      <alignment horizontal="right" vertical="center" wrapText="1"/>
    </xf>
    <xf numFmtId="3" fontId="6" fillId="0" borderId="1" xfId="0" quotePrefix="1" applyNumberFormat="1" applyFont="1" applyFill="1" applyBorder="1" applyAlignment="1">
      <alignment horizontal="right" vertical="center" wrapText="1"/>
    </xf>
    <xf numFmtId="166" fontId="6" fillId="0" borderId="1" xfId="1" applyNumberFormat="1" applyFont="1" applyFill="1" applyBorder="1" applyAlignment="1">
      <alignment horizontal="right" vertical="center"/>
    </xf>
    <xf numFmtId="43" fontId="6" fillId="0" borderId="1" xfId="1" applyFont="1" applyFill="1" applyBorder="1" applyAlignment="1">
      <alignment horizontal="right" vertical="center"/>
    </xf>
    <xf numFmtId="3" fontId="6" fillId="0" borderId="3" xfId="0" applyNumberFormat="1" applyFont="1" applyFill="1" applyBorder="1" applyAlignment="1">
      <alignment horizontal="center" vertical="center" wrapText="1"/>
    </xf>
    <xf numFmtId="0" fontId="6" fillId="0" borderId="0" xfId="0" applyFont="1" applyFill="1" applyAlignment="1">
      <alignment vertical="center"/>
    </xf>
    <xf numFmtId="166" fontId="20" fillId="0" borderId="8" xfId="1" applyNumberFormat="1" applyFont="1" applyFill="1" applyBorder="1" applyAlignment="1">
      <alignment horizontal="right" vertical="center"/>
    </xf>
    <xf numFmtId="3" fontId="19" fillId="0" borderId="8" xfId="0" applyNumberFormat="1" applyFont="1" applyFill="1" applyBorder="1" applyAlignment="1">
      <alignment horizontal="right" vertical="center" wrapText="1"/>
    </xf>
    <xf numFmtId="166" fontId="19" fillId="0" borderId="8" xfId="1" applyNumberFormat="1" applyFont="1" applyFill="1" applyBorder="1" applyAlignment="1">
      <alignment horizontal="right" vertical="center"/>
    </xf>
    <xf numFmtId="166" fontId="4" fillId="0" borderId="8" xfId="1"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0" fontId="20" fillId="0" borderId="8" xfId="0" applyFont="1" applyFill="1" applyBorder="1" applyAlignment="1">
      <alignment horizontal="right" vertical="center"/>
    </xf>
    <xf numFmtId="0" fontId="20" fillId="0" borderId="8" xfId="15" applyFont="1" applyFill="1" applyBorder="1" applyAlignment="1">
      <alignment horizontal="left" vertical="center" wrapText="1"/>
    </xf>
    <xf numFmtId="3" fontId="20" fillId="0" borderId="1" xfId="0" quotePrefix="1" applyNumberFormat="1" applyFont="1" applyFill="1" applyBorder="1" applyAlignment="1">
      <alignment horizontal="right" vertical="center" wrapText="1"/>
    </xf>
    <xf numFmtId="0" fontId="11" fillId="0" borderId="0" xfId="0" applyFont="1" applyAlignment="1">
      <alignment horizontal="center" wrapText="1"/>
    </xf>
    <xf numFmtId="0" fontId="12" fillId="0" borderId="0" xfId="0" applyFont="1" applyAlignment="1">
      <alignment wrapText="1"/>
    </xf>
    <xf numFmtId="0" fontId="0" fillId="0" borderId="0" xfId="0" applyAlignment="1">
      <alignment wrapText="1"/>
    </xf>
    <xf numFmtId="0" fontId="18" fillId="0" borderId="0" xfId="0" applyFont="1" applyAlignment="1">
      <alignment horizont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0" fillId="2" borderId="4" xfId="0" applyFill="1" applyBorder="1" applyAlignment="1">
      <alignment horizontal="center"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0" xfId="0" applyFont="1" applyBorder="1" applyAlignment="1">
      <alignment horizontal="left" vertical="center" wrapText="1"/>
    </xf>
    <xf numFmtId="0" fontId="9" fillId="0" borderId="0" xfId="0" applyFont="1" applyBorder="1" applyAlignment="1">
      <alignment horizontal="right" wrapText="1"/>
    </xf>
    <xf numFmtId="0" fontId="10" fillId="0" borderId="0" xfId="0" applyFont="1" applyBorder="1" applyAlignment="1">
      <alignment horizontal="right" wrapText="1"/>
    </xf>
    <xf numFmtId="0" fontId="0" fillId="0" borderId="0" xfId="0" applyBorder="1" applyAlignment="1">
      <alignment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43" fontId="4" fillId="2" borderId="2" xfId="1" applyFont="1" applyFill="1" applyBorder="1" applyAlignment="1">
      <alignment horizontal="center" vertical="center" wrapText="1"/>
    </xf>
    <xf numFmtId="43" fontId="4" fillId="2" borderId="6" xfId="1" applyFont="1" applyFill="1" applyBorder="1" applyAlignment="1">
      <alignment horizontal="center"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10" xfId="0" applyFont="1" applyBorder="1" applyAlignment="1">
      <alignment horizontal="left" vertical="center" wrapText="1"/>
    </xf>
    <xf numFmtId="0" fontId="34" fillId="3" borderId="3"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34" fillId="3" borderId="10" xfId="0" applyFont="1" applyFill="1" applyBorder="1" applyAlignment="1">
      <alignment horizontal="left" vertical="center" wrapText="1"/>
    </xf>
    <xf numFmtId="0" fontId="34" fillId="4" borderId="8" xfId="0" applyFont="1" applyFill="1" applyBorder="1" applyAlignment="1">
      <alignment horizontal="left" vertical="center" wrapText="1"/>
    </xf>
    <xf numFmtId="0" fontId="34" fillId="4" borderId="19" xfId="0" applyFont="1" applyFill="1" applyBorder="1" applyAlignment="1">
      <alignment horizontal="left" vertical="center" wrapText="1"/>
    </xf>
    <xf numFmtId="0" fontId="34" fillId="4" borderId="20" xfId="0" applyFont="1" applyFill="1" applyBorder="1" applyAlignment="1">
      <alignment horizontal="left" vertical="center" wrapText="1"/>
    </xf>
    <xf numFmtId="0" fontId="34" fillId="4" borderId="21" xfId="0" applyFont="1" applyFill="1" applyBorder="1" applyAlignment="1">
      <alignment horizontal="left" vertical="center" wrapText="1"/>
    </xf>
    <xf numFmtId="49" fontId="4" fillId="2" borderId="11"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0" fontId="34" fillId="7" borderId="3" xfId="0" applyFont="1" applyFill="1" applyBorder="1" applyAlignment="1">
      <alignment horizontal="center" vertical="center" wrapText="1"/>
    </xf>
    <xf numFmtId="0" fontId="34" fillId="7" borderId="4" xfId="0" applyFont="1" applyFill="1" applyBorder="1" applyAlignment="1">
      <alignment horizontal="center" vertical="center" wrapText="1"/>
    </xf>
    <xf numFmtId="0" fontId="34" fillId="7" borderId="10" xfId="0" applyFont="1" applyFill="1" applyBorder="1" applyAlignment="1">
      <alignment horizontal="center" vertical="center" wrapText="1"/>
    </xf>
    <xf numFmtId="0" fontId="34" fillId="4" borderId="3" xfId="0" applyFont="1" applyFill="1" applyBorder="1" applyAlignment="1">
      <alignment horizontal="left" vertical="center" wrapText="1"/>
    </xf>
    <xf numFmtId="0" fontId="34" fillId="4" borderId="4" xfId="0" applyFont="1" applyFill="1" applyBorder="1" applyAlignment="1">
      <alignment horizontal="left" vertical="center" wrapText="1"/>
    </xf>
    <xf numFmtId="0" fontId="34" fillId="4" borderId="10" xfId="0" applyFont="1" applyFill="1" applyBorder="1" applyAlignment="1">
      <alignment horizontal="left" vertical="center" wrapText="1"/>
    </xf>
    <xf numFmtId="0" fontId="27" fillId="0" borderId="0" xfId="0" applyFont="1" applyAlignment="1">
      <alignment horizontal="center" wrapText="1"/>
    </xf>
    <xf numFmtId="0" fontId="28" fillId="0" borderId="0" xfId="0" applyFont="1" applyAlignment="1">
      <alignment wrapText="1"/>
    </xf>
    <xf numFmtId="0" fontId="29" fillId="0" borderId="0" xfId="0" applyFont="1" applyAlignment="1">
      <alignment wrapText="1"/>
    </xf>
    <xf numFmtId="0" fontId="30" fillId="0" borderId="0" xfId="0" applyFont="1" applyBorder="1" applyAlignment="1">
      <alignment horizontal="right" wrapText="1"/>
    </xf>
    <xf numFmtId="0" fontId="31" fillId="0" borderId="0" xfId="0" applyFont="1" applyBorder="1" applyAlignment="1">
      <alignment horizontal="right" wrapText="1"/>
    </xf>
    <xf numFmtId="0" fontId="29" fillId="0" borderId="0" xfId="0" applyFont="1" applyBorder="1" applyAlignment="1">
      <alignment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27" fillId="0" borderId="0" xfId="0" applyFont="1" applyFill="1" applyAlignment="1">
      <alignment horizontal="center" wrapText="1"/>
    </xf>
    <xf numFmtId="0" fontId="28" fillId="0" borderId="0" xfId="0" applyFont="1" applyFill="1" applyAlignment="1">
      <alignment wrapText="1"/>
    </xf>
    <xf numFmtId="0" fontId="29" fillId="0" borderId="0" xfId="0" applyFont="1" applyFill="1" applyAlignment="1">
      <alignment wrapText="1"/>
    </xf>
    <xf numFmtId="0" fontId="40" fillId="0" borderId="0" xfId="0" applyFont="1" applyFill="1" applyAlignment="1">
      <alignment horizontal="center" wrapText="1"/>
    </xf>
    <xf numFmtId="0" fontId="41" fillId="0" borderId="0" xfId="0" applyFont="1" applyFill="1" applyAlignment="1">
      <alignment wrapText="1"/>
    </xf>
    <xf numFmtId="0" fontId="31" fillId="0" borderId="0" xfId="0" applyFont="1" applyFill="1" applyAlignment="1">
      <alignment wrapText="1"/>
    </xf>
    <xf numFmtId="0" fontId="30" fillId="0" borderId="0" xfId="0" applyFont="1" applyFill="1" applyBorder="1" applyAlignment="1">
      <alignment horizontal="right" wrapText="1"/>
    </xf>
    <xf numFmtId="0" fontId="31" fillId="0" borderId="0" xfId="0" applyFont="1" applyFill="1" applyBorder="1" applyAlignment="1">
      <alignment horizontal="right" wrapText="1"/>
    </xf>
    <xf numFmtId="0" fontId="29" fillId="0" borderId="0" xfId="0" applyFont="1" applyFill="1" applyBorder="1" applyAlignment="1">
      <alignment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3" fontId="4" fillId="0" borderId="2" xfId="1" applyFont="1" applyFill="1" applyBorder="1" applyAlignment="1">
      <alignment horizontal="center" vertical="center" wrapText="1"/>
    </xf>
    <xf numFmtId="43" fontId="4" fillId="0" borderId="5" xfId="1"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lignment horizontal="left" vertical="center" wrapText="1"/>
    </xf>
    <xf numFmtId="49" fontId="4" fillId="0" borderId="5"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8" xfId="0"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24" fillId="2" borderId="0" xfId="0" applyFont="1" applyFill="1" applyAlignment="1">
      <alignment horizontal="center" vertical="center"/>
    </xf>
    <xf numFmtId="0" fontId="24" fillId="0" borderId="0" xfId="0" applyFont="1" applyFill="1" applyAlignment="1">
      <alignment horizontal="center" vertical="center"/>
    </xf>
  </cellXfs>
  <cellStyles count="16">
    <cellStyle name="Comma" xfId="1" builtinId="3"/>
    <cellStyle name="Comma 2" xfId="8"/>
    <cellStyle name="Comma 2 4" xfId="12"/>
    <cellStyle name="Excel Built-in Normal" xfId="3"/>
    <cellStyle name="Excel Built-in Normal 2" xfId="4"/>
    <cellStyle name="Hyperlink 2" xfId="10"/>
    <cellStyle name="Normal" xfId="0" builtinId="0"/>
    <cellStyle name="Normal - Style1" xfId="5"/>
    <cellStyle name="Normal 17" xfId="2"/>
    <cellStyle name="Normal 2" xfId="7"/>
    <cellStyle name="Normal 2 3" xfId="13"/>
    <cellStyle name="Normal 3 2 2 2" xfId="6"/>
    <cellStyle name="Normal 5" xfId="9"/>
    <cellStyle name="Normal 6" xfId="11"/>
    <cellStyle name="Normal 70 2 2 4" xfId="15"/>
    <cellStyle name="Normal_Bieu mau (CV )"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zoomScale="96" zoomScaleNormal="96" workbookViewId="0">
      <pane ySplit="8" topLeftCell="A9" activePane="bottomLeft" state="frozen"/>
      <selection pane="bottomLeft" activeCell="N9" sqref="N9"/>
    </sheetView>
  </sheetViews>
  <sheetFormatPr defaultRowHeight="15.75" x14ac:dyDescent="0.25"/>
  <cols>
    <col min="1" max="1" width="6.7109375" style="4" customWidth="1"/>
    <col min="2" max="2" width="15.7109375" style="4" customWidth="1"/>
    <col min="3" max="3" width="10.7109375" style="4" customWidth="1"/>
    <col min="4" max="4" width="32.85546875" style="4" customWidth="1"/>
    <col min="5" max="5" width="12.5703125" style="1" customWidth="1"/>
    <col min="6" max="7" width="10.7109375" style="1" customWidth="1"/>
    <col min="8" max="8" width="13.7109375" style="4" customWidth="1"/>
    <col min="9" max="10" width="10.7109375" style="4" customWidth="1"/>
    <col min="11" max="11" width="12.140625" style="1" customWidth="1"/>
    <col min="12" max="12" width="10.7109375" style="1" customWidth="1"/>
    <col min="13" max="13" width="13.5703125" style="1" customWidth="1"/>
    <col min="14" max="14" width="19.140625" style="1" customWidth="1"/>
    <col min="15" max="15" width="14.42578125" style="16" customWidth="1"/>
    <col min="16" max="17" width="15" style="16" customWidth="1"/>
    <col min="18" max="18" width="12.5703125" style="16" customWidth="1"/>
    <col min="19" max="19" width="27" style="4" customWidth="1"/>
    <col min="20" max="16384" width="9.140625" style="1"/>
  </cols>
  <sheetData>
    <row r="1" spans="1:19" ht="23.25" x14ac:dyDescent="0.35">
      <c r="A1" s="235" t="s">
        <v>57</v>
      </c>
      <c r="B1" s="236"/>
      <c r="C1" s="236"/>
      <c r="D1" s="236"/>
      <c r="E1" s="236"/>
      <c r="F1" s="236"/>
      <c r="G1" s="236"/>
      <c r="H1" s="236"/>
      <c r="I1" s="236"/>
      <c r="J1" s="236"/>
      <c r="K1" s="236"/>
      <c r="L1" s="236"/>
      <c r="M1" s="236"/>
      <c r="N1" s="236"/>
      <c r="O1" s="237"/>
      <c r="P1" s="237"/>
      <c r="Q1" s="237"/>
      <c r="R1" s="237"/>
      <c r="S1" s="237"/>
    </row>
    <row r="2" spans="1:19" ht="23.25" x14ac:dyDescent="0.35">
      <c r="A2" s="238" t="s">
        <v>58</v>
      </c>
      <c r="B2" s="236"/>
      <c r="C2" s="236"/>
      <c r="D2" s="236"/>
      <c r="E2" s="236"/>
      <c r="F2" s="236"/>
      <c r="G2" s="236"/>
      <c r="H2" s="236"/>
      <c r="I2" s="236"/>
      <c r="J2" s="236"/>
      <c r="K2" s="236"/>
      <c r="L2" s="236"/>
      <c r="M2" s="236"/>
      <c r="N2" s="236"/>
      <c r="O2" s="237"/>
      <c r="P2" s="237"/>
      <c r="Q2" s="237"/>
      <c r="R2" s="237"/>
      <c r="S2" s="237"/>
    </row>
    <row r="3" spans="1:19" ht="41.25" customHeight="1" x14ac:dyDescent="0.25">
      <c r="A3" s="254" t="s">
        <v>15</v>
      </c>
      <c r="B3" s="255"/>
      <c r="C3" s="255"/>
      <c r="D3" s="255"/>
      <c r="E3" s="255"/>
      <c r="F3" s="255"/>
      <c r="G3" s="255"/>
      <c r="H3" s="255"/>
      <c r="I3" s="255"/>
      <c r="J3" s="255"/>
      <c r="K3" s="255"/>
      <c r="L3" s="255"/>
      <c r="M3" s="255"/>
      <c r="N3" s="255"/>
      <c r="O3" s="256"/>
      <c r="P3" s="256"/>
      <c r="Q3" s="256"/>
      <c r="R3" s="256"/>
      <c r="S3" s="256"/>
    </row>
    <row r="4" spans="1:19" s="2" customFormat="1" ht="47.25" customHeight="1" x14ac:dyDescent="0.25">
      <c r="A4" s="239" t="s">
        <v>0</v>
      </c>
      <c r="B4" s="240" t="s">
        <v>83</v>
      </c>
      <c r="C4" s="240" t="s">
        <v>11</v>
      </c>
      <c r="D4" s="241" t="s">
        <v>1</v>
      </c>
      <c r="E4" s="239" t="s">
        <v>21</v>
      </c>
      <c r="F4" s="239"/>
      <c r="G4" s="239"/>
      <c r="H4" s="239"/>
      <c r="I4" s="239"/>
      <c r="J4" s="239"/>
      <c r="K4" s="239"/>
      <c r="L4" s="239"/>
      <c r="M4" s="241" t="s">
        <v>2</v>
      </c>
      <c r="N4" s="241" t="s">
        <v>31</v>
      </c>
      <c r="O4" s="245" t="s">
        <v>52</v>
      </c>
      <c r="P4" s="246"/>
      <c r="Q4" s="246"/>
      <c r="R4" s="247"/>
      <c r="S4" s="241" t="s">
        <v>3</v>
      </c>
    </row>
    <row r="5" spans="1:19" s="2" customFormat="1" x14ac:dyDescent="0.25">
      <c r="A5" s="239"/>
      <c r="B5" s="240"/>
      <c r="C5" s="240"/>
      <c r="D5" s="241"/>
      <c r="E5" s="239" t="s">
        <v>16</v>
      </c>
      <c r="F5" s="239"/>
      <c r="G5" s="239" t="s">
        <v>17</v>
      </c>
      <c r="H5" s="239"/>
      <c r="I5" s="239"/>
      <c r="J5" s="239"/>
      <c r="K5" s="239"/>
      <c r="L5" s="239"/>
      <c r="M5" s="241"/>
      <c r="N5" s="241"/>
      <c r="O5" s="242" t="s">
        <v>32</v>
      </c>
      <c r="P5" s="242" t="s">
        <v>33</v>
      </c>
      <c r="Q5" s="242" t="s">
        <v>34</v>
      </c>
      <c r="R5" s="242" t="s">
        <v>35</v>
      </c>
      <c r="S5" s="241"/>
    </row>
    <row r="6" spans="1:19" s="2" customFormat="1" x14ac:dyDescent="0.25">
      <c r="A6" s="239"/>
      <c r="B6" s="240"/>
      <c r="C6" s="240"/>
      <c r="D6" s="241"/>
      <c r="E6" s="242" t="s">
        <v>12</v>
      </c>
      <c r="F6" s="260" t="s">
        <v>4</v>
      </c>
      <c r="G6" s="241" t="s">
        <v>5</v>
      </c>
      <c r="H6" s="241" t="s">
        <v>6</v>
      </c>
      <c r="I6" s="241" t="s">
        <v>7</v>
      </c>
      <c r="J6" s="241"/>
      <c r="K6" s="242" t="s">
        <v>12</v>
      </c>
      <c r="L6" s="260" t="s">
        <v>4</v>
      </c>
      <c r="M6" s="241"/>
      <c r="N6" s="241"/>
      <c r="O6" s="243"/>
      <c r="P6" s="243"/>
      <c r="Q6" s="243"/>
      <c r="R6" s="243"/>
      <c r="S6" s="241"/>
    </row>
    <row r="7" spans="1:19" s="2" customFormat="1" ht="31.5" x14ac:dyDescent="0.25">
      <c r="A7" s="239"/>
      <c r="B7" s="240"/>
      <c r="C7" s="240"/>
      <c r="D7" s="241"/>
      <c r="E7" s="244"/>
      <c r="F7" s="261"/>
      <c r="G7" s="241"/>
      <c r="H7" s="241"/>
      <c r="I7" s="13" t="s">
        <v>8</v>
      </c>
      <c r="J7" s="13" t="s">
        <v>9</v>
      </c>
      <c r="K7" s="244"/>
      <c r="L7" s="261"/>
      <c r="M7" s="241"/>
      <c r="N7" s="241"/>
      <c r="O7" s="244"/>
      <c r="P7" s="244"/>
      <c r="Q7" s="244"/>
      <c r="R7" s="244"/>
      <c r="S7" s="241"/>
    </row>
    <row r="8" spans="1:19" ht="16.5" customHeight="1" x14ac:dyDescent="0.25">
      <c r="A8" s="10">
        <v>1</v>
      </c>
      <c r="B8" s="10">
        <v>2</v>
      </c>
      <c r="C8" s="10">
        <v>3</v>
      </c>
      <c r="D8" s="10">
        <v>4</v>
      </c>
      <c r="E8" s="10">
        <v>5</v>
      </c>
      <c r="F8" s="10">
        <v>6</v>
      </c>
      <c r="G8" s="10">
        <v>7</v>
      </c>
      <c r="H8" s="10">
        <v>8</v>
      </c>
      <c r="I8" s="10">
        <v>9</v>
      </c>
      <c r="J8" s="10">
        <v>10</v>
      </c>
      <c r="K8" s="10">
        <v>11</v>
      </c>
      <c r="L8" s="10">
        <v>12</v>
      </c>
      <c r="M8" s="10">
        <v>13</v>
      </c>
      <c r="N8" s="10">
        <v>14</v>
      </c>
      <c r="O8" s="11" t="s">
        <v>27</v>
      </c>
      <c r="P8" s="11" t="s">
        <v>28</v>
      </c>
      <c r="Q8" s="11" t="s">
        <v>55</v>
      </c>
      <c r="R8" s="11" t="s">
        <v>56</v>
      </c>
      <c r="S8" s="10">
        <v>15</v>
      </c>
    </row>
    <row r="9" spans="1:19" s="3" customFormat="1" ht="25.5" customHeight="1" x14ac:dyDescent="0.25">
      <c r="A9" s="7"/>
      <c r="B9" s="257" t="s">
        <v>13</v>
      </c>
      <c r="C9" s="258"/>
      <c r="D9" s="259"/>
      <c r="E9" s="12"/>
      <c r="F9" s="6"/>
      <c r="G9" s="6"/>
      <c r="H9" s="7"/>
      <c r="I9" s="7"/>
      <c r="J9" s="7"/>
      <c r="K9" s="6"/>
      <c r="L9" s="6"/>
      <c r="M9" s="6"/>
      <c r="N9" s="41">
        <f>+N10+N37</f>
        <v>155181000</v>
      </c>
      <c r="O9" s="41">
        <f t="shared" ref="O9:R9" si="0">+O10+O37</f>
        <v>72452000</v>
      </c>
      <c r="P9" s="41">
        <f t="shared" si="0"/>
        <v>42729000</v>
      </c>
      <c r="Q9" s="41">
        <f t="shared" si="0"/>
        <v>40000000</v>
      </c>
      <c r="R9" s="41">
        <f t="shared" si="0"/>
        <v>0</v>
      </c>
      <c r="S9" s="7"/>
    </row>
    <row r="10" spans="1:19" s="28" customFormat="1" ht="30.75" customHeight="1" x14ac:dyDescent="0.25">
      <c r="A10" s="23" t="s">
        <v>36</v>
      </c>
      <c r="B10" s="248" t="s">
        <v>37</v>
      </c>
      <c r="C10" s="249"/>
      <c r="D10" s="250"/>
      <c r="E10" s="24"/>
      <c r="F10" s="25"/>
      <c r="G10" s="25"/>
      <c r="H10" s="23"/>
      <c r="I10" s="23"/>
      <c r="J10" s="23"/>
      <c r="K10" s="24"/>
      <c r="L10" s="25"/>
      <c r="M10" s="25"/>
      <c r="N10" s="40">
        <f>+N14</f>
        <v>2100000</v>
      </c>
      <c r="O10" s="40">
        <f t="shared" ref="O10:R10" si="1">+O14</f>
        <v>2100000</v>
      </c>
      <c r="P10" s="40">
        <f t="shared" si="1"/>
        <v>0</v>
      </c>
      <c r="Q10" s="40">
        <f t="shared" si="1"/>
        <v>0</v>
      </c>
      <c r="R10" s="40">
        <f t="shared" si="1"/>
        <v>0</v>
      </c>
      <c r="S10" s="23"/>
    </row>
    <row r="11" spans="1:19" s="3" customFormat="1" ht="48.75" hidden="1" customHeight="1" x14ac:dyDescent="0.25">
      <c r="A11" s="7" t="s">
        <v>39</v>
      </c>
      <c r="B11" s="251" t="s">
        <v>42</v>
      </c>
      <c r="C11" s="252"/>
      <c r="D11" s="253"/>
      <c r="E11" s="29"/>
      <c r="F11" s="6"/>
      <c r="G11" s="6"/>
      <c r="H11" s="7"/>
      <c r="I11" s="7"/>
      <c r="J11" s="7"/>
      <c r="K11" s="29"/>
      <c r="L11" s="6"/>
      <c r="M11" s="6"/>
      <c r="N11" s="6"/>
      <c r="O11" s="30"/>
      <c r="P11" s="30"/>
      <c r="Q11" s="30"/>
      <c r="R11" s="31"/>
      <c r="S11" s="7"/>
    </row>
    <row r="12" spans="1:19" s="3" customFormat="1" ht="39.950000000000003" hidden="1" customHeight="1" x14ac:dyDescent="0.25">
      <c r="A12" s="7"/>
      <c r="B12" s="7" t="s">
        <v>10</v>
      </c>
      <c r="C12" s="7" t="s">
        <v>20</v>
      </c>
      <c r="D12" s="7" t="s">
        <v>18</v>
      </c>
      <c r="E12" s="29" t="s">
        <v>26</v>
      </c>
      <c r="F12" s="32">
        <v>8000</v>
      </c>
      <c r="G12" s="7" t="s">
        <v>19</v>
      </c>
      <c r="H12" s="7" t="s">
        <v>14</v>
      </c>
      <c r="I12" s="7">
        <v>2026</v>
      </c>
      <c r="J12" s="7">
        <v>2026</v>
      </c>
      <c r="K12" s="29" t="s">
        <v>26</v>
      </c>
      <c r="L12" s="32">
        <v>1600</v>
      </c>
      <c r="M12" s="33">
        <v>2026</v>
      </c>
      <c r="N12" s="33"/>
      <c r="O12" s="34"/>
      <c r="P12" s="34"/>
      <c r="Q12" s="34"/>
      <c r="R12" s="34"/>
      <c r="S12" s="7"/>
    </row>
    <row r="13" spans="1:19" s="3" customFormat="1" ht="40.5" hidden="1" customHeight="1" x14ac:dyDescent="0.25">
      <c r="A13" s="7"/>
      <c r="B13" s="7"/>
      <c r="C13" s="7"/>
      <c r="D13" s="7"/>
      <c r="E13" s="29"/>
      <c r="F13" s="32"/>
      <c r="G13" s="7"/>
      <c r="H13" s="7"/>
      <c r="I13" s="7"/>
      <c r="J13" s="7"/>
      <c r="K13" s="29"/>
      <c r="L13" s="32"/>
      <c r="M13" s="32"/>
      <c r="N13" s="32"/>
      <c r="O13" s="35"/>
      <c r="P13" s="35"/>
      <c r="Q13" s="35"/>
      <c r="R13" s="35"/>
      <c r="S13" s="7"/>
    </row>
    <row r="14" spans="1:19" s="3" customFormat="1" ht="35.25" customHeight="1" x14ac:dyDescent="0.25">
      <c r="A14" s="7" t="s">
        <v>39</v>
      </c>
      <c r="B14" s="251" t="s">
        <v>82</v>
      </c>
      <c r="C14" s="252"/>
      <c r="D14" s="253"/>
      <c r="E14" s="6"/>
      <c r="F14" s="6"/>
      <c r="G14" s="6"/>
      <c r="H14" s="7"/>
      <c r="I14" s="7"/>
      <c r="J14" s="7"/>
      <c r="K14" s="6"/>
      <c r="L14" s="6"/>
      <c r="M14" s="6"/>
      <c r="N14" s="32">
        <f>+O14+P14+Q14+R14</f>
        <v>2100000</v>
      </c>
      <c r="O14" s="30">
        <v>2100000</v>
      </c>
      <c r="P14" s="30"/>
      <c r="Q14" s="30"/>
      <c r="R14" s="31"/>
      <c r="S14" s="23" t="s">
        <v>84</v>
      </c>
    </row>
    <row r="15" spans="1:19" ht="31.5" hidden="1" x14ac:dyDescent="0.25">
      <c r="A15" s="5"/>
      <c r="B15" s="5" t="s">
        <v>10</v>
      </c>
      <c r="C15" s="5" t="s">
        <v>20</v>
      </c>
      <c r="D15" s="5" t="s">
        <v>18</v>
      </c>
      <c r="E15" s="8"/>
      <c r="F15" s="9">
        <v>8000</v>
      </c>
      <c r="G15" s="5" t="s">
        <v>19</v>
      </c>
      <c r="H15" s="5" t="s">
        <v>14</v>
      </c>
      <c r="I15" s="5">
        <v>2026</v>
      </c>
      <c r="J15" s="5">
        <v>2026</v>
      </c>
      <c r="K15" s="8"/>
      <c r="L15" s="9">
        <v>8000</v>
      </c>
      <c r="M15" s="14"/>
      <c r="N15" s="14"/>
      <c r="O15" s="15"/>
      <c r="P15" s="15"/>
      <c r="Q15" s="15"/>
      <c r="R15" s="15"/>
      <c r="S15" s="5"/>
    </row>
    <row r="16" spans="1:19" ht="47.25" x14ac:dyDescent="0.25">
      <c r="A16" s="5">
        <v>1</v>
      </c>
      <c r="B16" s="5" t="s">
        <v>10</v>
      </c>
      <c r="C16" s="5" t="s">
        <v>20</v>
      </c>
      <c r="D16" s="18" t="s">
        <v>60</v>
      </c>
      <c r="E16" s="8"/>
      <c r="F16" s="9"/>
      <c r="G16" s="5"/>
      <c r="H16" s="5"/>
      <c r="I16" s="5"/>
      <c r="J16" s="5"/>
      <c r="K16" s="8"/>
      <c r="L16" s="9"/>
      <c r="M16" s="14"/>
      <c r="N16" s="14"/>
      <c r="O16" s="15"/>
      <c r="P16" s="15"/>
      <c r="Q16" s="15"/>
      <c r="R16" s="15"/>
      <c r="S16" s="5"/>
    </row>
    <row r="17" spans="1:19" ht="31.5" x14ac:dyDescent="0.25">
      <c r="A17" s="5">
        <v>2</v>
      </c>
      <c r="B17" s="5" t="s">
        <v>10</v>
      </c>
      <c r="C17" s="5" t="s">
        <v>20</v>
      </c>
      <c r="D17" s="19" t="s">
        <v>61</v>
      </c>
      <c r="E17" s="8"/>
      <c r="F17" s="9"/>
      <c r="G17" s="5"/>
      <c r="H17" s="5"/>
      <c r="I17" s="5"/>
      <c r="J17" s="5"/>
      <c r="K17" s="8"/>
      <c r="L17" s="9"/>
      <c r="M17" s="14"/>
      <c r="N17" s="14"/>
      <c r="O17" s="15"/>
      <c r="P17" s="15"/>
      <c r="Q17" s="15"/>
      <c r="R17" s="15"/>
      <c r="S17" s="5"/>
    </row>
    <row r="18" spans="1:19" ht="78.75" x14ac:dyDescent="0.25">
      <c r="A18" s="5">
        <v>3</v>
      </c>
      <c r="B18" s="5" t="s">
        <v>10</v>
      </c>
      <c r="C18" s="5" t="s">
        <v>20</v>
      </c>
      <c r="D18" s="19" t="s">
        <v>62</v>
      </c>
      <c r="E18" s="8"/>
      <c r="F18" s="9"/>
      <c r="G18" s="5"/>
      <c r="H18" s="5"/>
      <c r="I18" s="5"/>
      <c r="J18" s="5"/>
      <c r="K18" s="8"/>
      <c r="L18" s="9"/>
      <c r="M18" s="14"/>
      <c r="N18" s="14"/>
      <c r="O18" s="15"/>
      <c r="P18" s="15"/>
      <c r="Q18" s="15"/>
      <c r="R18" s="15"/>
      <c r="S18" s="5"/>
    </row>
    <row r="19" spans="1:19" ht="47.25" x14ac:dyDescent="0.25">
      <c r="A19" s="5">
        <v>4</v>
      </c>
      <c r="B19" s="5" t="s">
        <v>10</v>
      </c>
      <c r="C19" s="5" t="s">
        <v>20</v>
      </c>
      <c r="D19" s="19" t="s">
        <v>63</v>
      </c>
      <c r="E19" s="8"/>
      <c r="F19" s="9"/>
      <c r="G19" s="5"/>
      <c r="H19" s="5"/>
      <c r="I19" s="5"/>
      <c r="J19" s="5"/>
      <c r="K19" s="8"/>
      <c r="L19" s="9"/>
      <c r="M19" s="14"/>
      <c r="N19" s="14"/>
      <c r="O19" s="15"/>
      <c r="P19" s="15"/>
      <c r="Q19" s="15"/>
      <c r="R19" s="15"/>
      <c r="S19" s="5"/>
    </row>
    <row r="20" spans="1:19" ht="31.5" x14ac:dyDescent="0.25">
      <c r="A20" s="5">
        <v>5</v>
      </c>
      <c r="B20" s="5" t="s">
        <v>10</v>
      </c>
      <c r="C20" s="5" t="s">
        <v>20</v>
      </c>
      <c r="D20" s="19" t="s">
        <v>64</v>
      </c>
      <c r="E20" s="8"/>
      <c r="F20" s="9"/>
      <c r="G20" s="5"/>
      <c r="H20" s="5"/>
      <c r="I20" s="5"/>
      <c r="J20" s="5"/>
      <c r="K20" s="8"/>
      <c r="L20" s="9"/>
      <c r="M20" s="14"/>
      <c r="N20" s="14"/>
      <c r="O20" s="15"/>
      <c r="P20" s="15"/>
      <c r="Q20" s="15"/>
      <c r="R20" s="15"/>
      <c r="S20" s="5"/>
    </row>
    <row r="21" spans="1:19" ht="31.5" x14ac:dyDescent="0.25">
      <c r="A21" s="5">
        <v>6</v>
      </c>
      <c r="B21" s="5" t="s">
        <v>10</v>
      </c>
      <c r="C21" s="5" t="s">
        <v>20</v>
      </c>
      <c r="D21" s="19" t="s">
        <v>65</v>
      </c>
      <c r="E21" s="8"/>
      <c r="F21" s="9"/>
      <c r="G21" s="5"/>
      <c r="H21" s="5"/>
      <c r="I21" s="5"/>
      <c r="J21" s="5"/>
      <c r="K21" s="8"/>
      <c r="L21" s="9"/>
      <c r="M21" s="14"/>
      <c r="N21" s="14"/>
      <c r="O21" s="15"/>
      <c r="P21" s="15"/>
      <c r="Q21" s="15"/>
      <c r="R21" s="15"/>
      <c r="S21" s="5"/>
    </row>
    <row r="22" spans="1:19" ht="47.25" x14ac:dyDescent="0.25">
      <c r="A22" s="5">
        <v>7</v>
      </c>
      <c r="B22" s="5" t="s">
        <v>10</v>
      </c>
      <c r="C22" s="5" t="s">
        <v>20</v>
      </c>
      <c r="D22" s="19" t="s">
        <v>66</v>
      </c>
      <c r="E22" s="8"/>
      <c r="F22" s="9"/>
      <c r="G22" s="5"/>
      <c r="H22" s="5"/>
      <c r="I22" s="5"/>
      <c r="J22" s="5"/>
      <c r="K22" s="8"/>
      <c r="L22" s="9"/>
      <c r="M22" s="14"/>
      <c r="N22" s="14"/>
      <c r="O22" s="15"/>
      <c r="P22" s="15"/>
      <c r="Q22" s="15"/>
      <c r="R22" s="15"/>
      <c r="S22" s="5"/>
    </row>
    <row r="23" spans="1:19" ht="31.5" x14ac:dyDescent="0.25">
      <c r="A23" s="5">
        <v>8</v>
      </c>
      <c r="B23" s="5" t="s">
        <v>10</v>
      </c>
      <c r="C23" s="5" t="s">
        <v>20</v>
      </c>
      <c r="D23" s="20" t="s">
        <v>67</v>
      </c>
      <c r="E23" s="8"/>
      <c r="F23" s="9"/>
      <c r="G23" s="5"/>
      <c r="H23" s="5"/>
      <c r="I23" s="5"/>
      <c r="J23" s="5"/>
      <c r="K23" s="8"/>
      <c r="L23" s="9"/>
      <c r="M23" s="14"/>
      <c r="N23" s="14"/>
      <c r="O23" s="15"/>
      <c r="P23" s="15"/>
      <c r="Q23" s="15"/>
      <c r="R23" s="15"/>
      <c r="S23" s="5"/>
    </row>
    <row r="24" spans="1:19" ht="31.5" x14ac:dyDescent="0.25">
      <c r="A24" s="5">
        <v>9</v>
      </c>
      <c r="B24" s="5" t="s">
        <v>10</v>
      </c>
      <c r="C24" s="5" t="s">
        <v>20</v>
      </c>
      <c r="D24" s="20" t="s">
        <v>68</v>
      </c>
      <c r="E24" s="8"/>
      <c r="F24" s="9"/>
      <c r="G24" s="5"/>
      <c r="H24" s="5"/>
      <c r="I24" s="5"/>
      <c r="J24" s="5"/>
      <c r="K24" s="8"/>
      <c r="L24" s="9"/>
      <c r="M24" s="14"/>
      <c r="N24" s="14"/>
      <c r="O24" s="15"/>
      <c r="P24" s="15"/>
      <c r="Q24" s="15"/>
      <c r="R24" s="15"/>
      <c r="S24" s="5"/>
    </row>
    <row r="25" spans="1:19" ht="31.5" x14ac:dyDescent="0.25">
      <c r="A25" s="5">
        <v>10</v>
      </c>
      <c r="B25" s="5" t="s">
        <v>10</v>
      </c>
      <c r="C25" s="5" t="s">
        <v>20</v>
      </c>
      <c r="D25" s="19" t="s">
        <v>69</v>
      </c>
      <c r="E25" s="8"/>
      <c r="F25" s="9"/>
      <c r="G25" s="5"/>
      <c r="H25" s="5"/>
      <c r="I25" s="5"/>
      <c r="J25" s="5"/>
      <c r="K25" s="8"/>
      <c r="L25" s="9"/>
      <c r="M25" s="14"/>
      <c r="N25" s="14"/>
      <c r="O25" s="15"/>
      <c r="P25" s="15"/>
      <c r="Q25" s="15"/>
      <c r="R25" s="15"/>
      <c r="S25" s="5"/>
    </row>
    <row r="26" spans="1:19" ht="31.5" x14ac:dyDescent="0.25">
      <c r="A26" s="5">
        <v>11</v>
      </c>
      <c r="B26" s="5" t="s">
        <v>10</v>
      </c>
      <c r="C26" s="5" t="s">
        <v>20</v>
      </c>
      <c r="D26" s="19" t="s">
        <v>70</v>
      </c>
      <c r="E26" s="8"/>
      <c r="F26" s="9"/>
      <c r="G26" s="5"/>
      <c r="H26" s="5"/>
      <c r="I26" s="5"/>
      <c r="J26" s="5"/>
      <c r="K26" s="8"/>
      <c r="L26" s="9"/>
      <c r="M26" s="14"/>
      <c r="N26" s="14"/>
      <c r="O26" s="15"/>
      <c r="P26" s="15"/>
      <c r="Q26" s="15"/>
      <c r="R26" s="15"/>
      <c r="S26" s="5"/>
    </row>
    <row r="27" spans="1:19" ht="47.25" x14ac:dyDescent="0.25">
      <c r="A27" s="5">
        <v>12</v>
      </c>
      <c r="B27" s="5" t="s">
        <v>10</v>
      </c>
      <c r="C27" s="5" t="s">
        <v>20</v>
      </c>
      <c r="D27" s="19" t="s">
        <v>71</v>
      </c>
      <c r="E27" s="8"/>
      <c r="F27" s="9"/>
      <c r="G27" s="5"/>
      <c r="H27" s="5"/>
      <c r="I27" s="5"/>
      <c r="J27" s="5"/>
      <c r="K27" s="8"/>
      <c r="L27" s="9"/>
      <c r="M27" s="14"/>
      <c r="N27" s="14"/>
      <c r="O27" s="15"/>
      <c r="P27" s="15"/>
      <c r="Q27" s="15"/>
      <c r="R27" s="15"/>
      <c r="S27" s="5"/>
    </row>
    <row r="28" spans="1:19" ht="94.5" x14ac:dyDescent="0.25">
      <c r="A28" s="5">
        <v>13</v>
      </c>
      <c r="B28" s="5" t="s">
        <v>78</v>
      </c>
      <c r="C28" s="5" t="s">
        <v>20</v>
      </c>
      <c r="D28" s="21" t="s">
        <v>72</v>
      </c>
      <c r="E28" s="8"/>
      <c r="F28" s="9"/>
      <c r="G28" s="5"/>
      <c r="H28" s="5"/>
      <c r="I28" s="5"/>
      <c r="J28" s="5"/>
      <c r="K28" s="8"/>
      <c r="L28" s="9"/>
      <c r="M28" s="14"/>
      <c r="N28" s="14"/>
      <c r="O28" s="15"/>
      <c r="P28" s="15"/>
      <c r="Q28" s="15"/>
      <c r="R28" s="15"/>
      <c r="S28" s="5"/>
    </row>
    <row r="29" spans="1:19" ht="94.5" x14ac:dyDescent="0.25">
      <c r="A29" s="5">
        <v>14</v>
      </c>
      <c r="B29" s="5" t="s">
        <v>78</v>
      </c>
      <c r="C29" s="5" t="s">
        <v>20</v>
      </c>
      <c r="D29" s="21" t="s">
        <v>73</v>
      </c>
      <c r="E29" s="8"/>
      <c r="F29" s="9"/>
      <c r="G29" s="5"/>
      <c r="H29" s="5"/>
      <c r="I29" s="5"/>
      <c r="J29" s="5"/>
      <c r="K29" s="8"/>
      <c r="L29" s="9"/>
      <c r="M29" s="14"/>
      <c r="N29" s="14"/>
      <c r="O29" s="15"/>
      <c r="P29" s="15"/>
      <c r="Q29" s="15"/>
      <c r="R29" s="15"/>
      <c r="S29" s="5"/>
    </row>
    <row r="30" spans="1:19" ht="78.75" x14ac:dyDescent="0.25">
      <c r="A30" s="5">
        <v>15</v>
      </c>
      <c r="B30" s="5" t="s">
        <v>78</v>
      </c>
      <c r="C30" s="5" t="s">
        <v>20</v>
      </c>
      <c r="D30" s="21" t="s">
        <v>74</v>
      </c>
      <c r="E30" s="8"/>
      <c r="F30" s="9"/>
      <c r="G30" s="5"/>
      <c r="H30" s="5"/>
      <c r="I30" s="5"/>
      <c r="J30" s="5"/>
      <c r="K30" s="8"/>
      <c r="L30" s="9"/>
      <c r="M30" s="14"/>
      <c r="N30" s="14"/>
      <c r="O30" s="15"/>
      <c r="P30" s="15"/>
      <c r="Q30" s="15"/>
      <c r="R30" s="15"/>
      <c r="S30" s="5"/>
    </row>
    <row r="31" spans="1:19" ht="47.25" x14ac:dyDescent="0.25">
      <c r="A31" s="5">
        <v>16</v>
      </c>
      <c r="B31" s="5" t="s">
        <v>78</v>
      </c>
      <c r="C31" s="5" t="s">
        <v>20</v>
      </c>
      <c r="D31" s="21" t="s">
        <v>75</v>
      </c>
      <c r="E31" s="8"/>
      <c r="F31" s="9"/>
      <c r="G31" s="5"/>
      <c r="H31" s="5"/>
      <c r="I31" s="5"/>
      <c r="J31" s="5"/>
      <c r="K31" s="8"/>
      <c r="L31" s="9"/>
      <c r="M31" s="14"/>
      <c r="N31" s="14"/>
      <c r="O31" s="15"/>
      <c r="P31" s="15"/>
      <c r="Q31" s="15"/>
      <c r="R31" s="15"/>
      <c r="S31" s="5"/>
    </row>
    <row r="32" spans="1:19" ht="47.25" x14ac:dyDescent="0.25">
      <c r="A32" s="5">
        <v>17</v>
      </c>
      <c r="B32" s="5" t="s">
        <v>78</v>
      </c>
      <c r="C32" s="5" t="s">
        <v>20</v>
      </c>
      <c r="D32" s="21" t="s">
        <v>76</v>
      </c>
      <c r="E32" s="8"/>
      <c r="F32" s="9"/>
      <c r="G32" s="5"/>
      <c r="H32" s="5"/>
      <c r="I32" s="5"/>
      <c r="J32" s="5"/>
      <c r="K32" s="8"/>
      <c r="L32" s="9"/>
      <c r="M32" s="14"/>
      <c r="N32" s="14"/>
      <c r="O32" s="15"/>
      <c r="P32" s="15"/>
      <c r="Q32" s="15"/>
      <c r="R32" s="15"/>
      <c r="S32" s="5"/>
    </row>
    <row r="33" spans="1:19" ht="94.5" x14ac:dyDescent="0.25">
      <c r="A33" s="5">
        <v>18</v>
      </c>
      <c r="B33" s="5" t="s">
        <v>78</v>
      </c>
      <c r="C33" s="5" t="s">
        <v>20</v>
      </c>
      <c r="D33" s="21" t="s">
        <v>77</v>
      </c>
      <c r="E33" s="8"/>
      <c r="F33" s="9"/>
      <c r="G33" s="5"/>
      <c r="H33" s="5"/>
      <c r="I33" s="5"/>
      <c r="J33" s="5"/>
      <c r="K33" s="8"/>
      <c r="L33" s="9"/>
      <c r="M33" s="14"/>
      <c r="N33" s="14"/>
      <c r="O33" s="15"/>
      <c r="P33" s="15"/>
      <c r="Q33" s="15"/>
      <c r="R33" s="15"/>
      <c r="S33" s="5"/>
    </row>
    <row r="34" spans="1:19" ht="31.5" x14ac:dyDescent="0.25">
      <c r="A34" s="5">
        <v>19</v>
      </c>
      <c r="B34" s="5" t="s">
        <v>23</v>
      </c>
      <c r="C34" s="5" t="s">
        <v>20</v>
      </c>
      <c r="D34" s="19" t="s">
        <v>79</v>
      </c>
      <c r="E34" s="8"/>
      <c r="F34" s="9"/>
      <c r="G34" s="5"/>
      <c r="H34" s="5"/>
      <c r="I34" s="5"/>
      <c r="J34" s="5"/>
      <c r="K34" s="8"/>
      <c r="L34" s="9"/>
      <c r="M34" s="14"/>
      <c r="N34" s="14"/>
      <c r="O34" s="15"/>
      <c r="P34" s="15"/>
      <c r="Q34" s="15"/>
      <c r="R34" s="15"/>
      <c r="S34" s="5"/>
    </row>
    <row r="35" spans="1:19" ht="31.5" x14ac:dyDescent="0.25">
      <c r="A35" s="5">
        <v>20</v>
      </c>
      <c r="B35" s="5" t="s">
        <v>23</v>
      </c>
      <c r="C35" s="5" t="s">
        <v>20</v>
      </c>
      <c r="D35" s="19" t="s">
        <v>80</v>
      </c>
      <c r="E35" s="8"/>
      <c r="F35" s="9"/>
      <c r="G35" s="5"/>
      <c r="H35" s="5"/>
      <c r="I35" s="5"/>
      <c r="J35" s="5"/>
      <c r="K35" s="8"/>
      <c r="L35" s="9"/>
      <c r="M35" s="14"/>
      <c r="N35" s="14"/>
      <c r="O35" s="15"/>
      <c r="P35" s="15"/>
      <c r="Q35" s="15"/>
      <c r="R35" s="15"/>
      <c r="S35" s="5"/>
    </row>
    <row r="36" spans="1:19" ht="126" x14ac:dyDescent="0.25">
      <c r="A36" s="5">
        <v>21</v>
      </c>
      <c r="B36" s="5" t="s">
        <v>22</v>
      </c>
      <c r="C36" s="5" t="s">
        <v>20</v>
      </c>
      <c r="D36" s="22" t="s">
        <v>81</v>
      </c>
      <c r="E36" s="8"/>
      <c r="F36" s="9"/>
      <c r="G36" s="5"/>
      <c r="H36" s="5"/>
      <c r="I36" s="5"/>
      <c r="J36" s="5"/>
      <c r="K36" s="8"/>
      <c r="L36" s="9"/>
      <c r="M36" s="14"/>
      <c r="N36" s="14"/>
      <c r="O36" s="15"/>
      <c r="P36" s="15"/>
      <c r="Q36" s="15"/>
      <c r="R36" s="15"/>
      <c r="S36" s="5"/>
    </row>
    <row r="37" spans="1:19" s="28" customFormat="1" ht="45.75" customHeight="1" x14ac:dyDescent="0.25">
      <c r="A37" s="23" t="s">
        <v>38</v>
      </c>
      <c r="B37" s="248" t="s">
        <v>41</v>
      </c>
      <c r="C37" s="249"/>
      <c r="D37" s="250"/>
      <c r="E37" s="25"/>
      <c r="F37" s="25"/>
      <c r="G37" s="25"/>
      <c r="H37" s="23"/>
      <c r="I37" s="23"/>
      <c r="J37" s="23"/>
      <c r="K37" s="25"/>
      <c r="L37" s="25"/>
      <c r="M37" s="25"/>
      <c r="N37" s="40">
        <f>+O37+P37+Q37+R37</f>
        <v>153081000</v>
      </c>
      <c r="O37" s="26">
        <f>72452000-2100000</f>
        <v>70352000</v>
      </c>
      <c r="P37" s="26">
        <v>42729000</v>
      </c>
      <c r="Q37" s="26">
        <v>40000000</v>
      </c>
      <c r="R37" s="27"/>
      <c r="S37" s="23"/>
    </row>
    <row r="38" spans="1:19" ht="39.950000000000003" hidden="1" customHeight="1" x14ac:dyDescent="0.25">
      <c r="A38" s="5"/>
      <c r="B38" s="5" t="s">
        <v>10</v>
      </c>
      <c r="C38" s="5" t="s">
        <v>20</v>
      </c>
      <c r="D38" s="5" t="s">
        <v>18</v>
      </c>
      <c r="E38" s="8"/>
      <c r="F38" s="9">
        <v>5000</v>
      </c>
      <c r="G38" s="5"/>
      <c r="H38" s="5"/>
      <c r="I38" s="5"/>
      <c r="J38" s="5"/>
      <c r="K38" s="17"/>
      <c r="L38" s="9">
        <v>5000</v>
      </c>
      <c r="M38" s="14"/>
      <c r="N38" s="14"/>
      <c r="O38" s="15"/>
      <c r="P38" s="15"/>
      <c r="Q38" s="15"/>
      <c r="R38" s="15"/>
      <c r="S38" s="5"/>
    </row>
    <row r="39" spans="1:19" ht="60" customHeight="1" x14ac:dyDescent="0.25">
      <c r="A39" s="5">
        <v>1</v>
      </c>
      <c r="B39" s="5" t="s">
        <v>10</v>
      </c>
      <c r="C39" s="5" t="s">
        <v>20</v>
      </c>
      <c r="D39" s="18" t="s">
        <v>60</v>
      </c>
      <c r="E39" s="8"/>
      <c r="F39" s="9"/>
      <c r="G39" s="5"/>
      <c r="H39" s="5"/>
      <c r="I39" s="5"/>
      <c r="J39" s="5"/>
      <c r="K39" s="8"/>
      <c r="L39" s="9"/>
      <c r="M39" s="14"/>
      <c r="N39" s="14"/>
      <c r="O39" s="15"/>
      <c r="P39" s="15"/>
      <c r="Q39" s="15"/>
      <c r="R39" s="15"/>
      <c r="S39" s="5"/>
    </row>
    <row r="40" spans="1:19" ht="60" customHeight="1" x14ac:dyDescent="0.25">
      <c r="A40" s="5">
        <v>2</v>
      </c>
      <c r="B40" s="5" t="s">
        <v>10</v>
      </c>
      <c r="C40" s="5" t="s">
        <v>20</v>
      </c>
      <c r="D40" s="19" t="s">
        <v>61</v>
      </c>
      <c r="E40" s="8"/>
      <c r="F40" s="9"/>
      <c r="G40" s="5"/>
      <c r="H40" s="5"/>
      <c r="I40" s="5"/>
      <c r="J40" s="5"/>
      <c r="K40" s="8"/>
      <c r="L40" s="9"/>
      <c r="M40" s="14"/>
      <c r="N40" s="14"/>
      <c r="O40" s="15"/>
      <c r="P40" s="15"/>
      <c r="Q40" s="15"/>
      <c r="R40" s="15"/>
      <c r="S40" s="5"/>
    </row>
    <row r="41" spans="1:19" ht="92.25" customHeight="1" x14ac:dyDescent="0.25">
      <c r="A41" s="5">
        <v>3</v>
      </c>
      <c r="B41" s="5" t="s">
        <v>10</v>
      </c>
      <c r="C41" s="5" t="s">
        <v>20</v>
      </c>
      <c r="D41" s="19" t="s">
        <v>62</v>
      </c>
      <c r="E41" s="8"/>
      <c r="F41" s="9"/>
      <c r="G41" s="5"/>
      <c r="H41" s="5"/>
      <c r="I41" s="5"/>
      <c r="J41" s="5"/>
      <c r="K41" s="8"/>
      <c r="L41" s="9"/>
      <c r="M41" s="14"/>
      <c r="N41" s="14"/>
      <c r="O41" s="15"/>
      <c r="P41" s="15"/>
      <c r="Q41" s="15"/>
      <c r="R41" s="15"/>
      <c r="S41" s="5"/>
    </row>
    <row r="42" spans="1:19" ht="60" customHeight="1" x14ac:dyDescent="0.25">
      <c r="A42" s="5">
        <v>4</v>
      </c>
      <c r="B42" s="5" t="s">
        <v>10</v>
      </c>
      <c r="C42" s="5" t="s">
        <v>20</v>
      </c>
      <c r="D42" s="19" t="s">
        <v>63</v>
      </c>
      <c r="E42" s="8"/>
      <c r="F42" s="9"/>
      <c r="G42" s="5"/>
      <c r="H42" s="5"/>
      <c r="I42" s="5"/>
      <c r="J42" s="5"/>
      <c r="K42" s="8"/>
      <c r="L42" s="9"/>
      <c r="M42" s="14"/>
      <c r="N42" s="14"/>
      <c r="O42" s="15"/>
      <c r="P42" s="15"/>
      <c r="Q42" s="15"/>
      <c r="R42" s="15"/>
      <c r="S42" s="5"/>
    </row>
    <row r="43" spans="1:19" ht="60" customHeight="1" x14ac:dyDescent="0.25">
      <c r="A43" s="5">
        <v>5</v>
      </c>
      <c r="B43" s="5" t="s">
        <v>10</v>
      </c>
      <c r="C43" s="5" t="s">
        <v>20</v>
      </c>
      <c r="D43" s="19" t="s">
        <v>64</v>
      </c>
      <c r="E43" s="8"/>
      <c r="F43" s="9"/>
      <c r="G43" s="5"/>
      <c r="H43" s="5"/>
      <c r="I43" s="5"/>
      <c r="J43" s="5"/>
      <c r="K43" s="8"/>
      <c r="L43" s="9"/>
      <c r="M43" s="14"/>
      <c r="N43" s="14"/>
      <c r="O43" s="15"/>
      <c r="P43" s="15"/>
      <c r="Q43" s="15"/>
      <c r="R43" s="15"/>
      <c r="S43" s="5"/>
    </row>
    <row r="44" spans="1:19" ht="60" customHeight="1" x14ac:dyDescent="0.25">
      <c r="A44" s="5">
        <v>6</v>
      </c>
      <c r="B44" s="5" t="s">
        <v>10</v>
      </c>
      <c r="C44" s="5" t="s">
        <v>20</v>
      </c>
      <c r="D44" s="19" t="s">
        <v>65</v>
      </c>
      <c r="E44" s="8"/>
      <c r="F44" s="9"/>
      <c r="G44" s="5"/>
      <c r="H44" s="5"/>
      <c r="I44" s="5"/>
      <c r="J44" s="5"/>
      <c r="K44" s="8"/>
      <c r="L44" s="9"/>
      <c r="M44" s="14"/>
      <c r="N44" s="14"/>
      <c r="O44" s="15"/>
      <c r="P44" s="15"/>
      <c r="Q44" s="15"/>
      <c r="R44" s="15"/>
      <c r="S44" s="5"/>
    </row>
    <row r="45" spans="1:19" ht="60" customHeight="1" x14ac:dyDescent="0.25">
      <c r="A45" s="5">
        <v>7</v>
      </c>
      <c r="B45" s="5" t="s">
        <v>10</v>
      </c>
      <c r="C45" s="5" t="s">
        <v>20</v>
      </c>
      <c r="D45" s="19" t="s">
        <v>66</v>
      </c>
      <c r="E45" s="8"/>
      <c r="F45" s="9"/>
      <c r="G45" s="5"/>
      <c r="H45" s="5"/>
      <c r="I45" s="5"/>
      <c r="J45" s="5"/>
      <c r="K45" s="8"/>
      <c r="L45" s="9"/>
      <c r="M45" s="14"/>
      <c r="N45" s="14"/>
      <c r="O45" s="15"/>
      <c r="P45" s="15"/>
      <c r="Q45" s="15"/>
      <c r="R45" s="15"/>
      <c r="S45" s="5"/>
    </row>
    <row r="46" spans="1:19" ht="60" customHeight="1" x14ac:dyDescent="0.25">
      <c r="A46" s="5">
        <v>8</v>
      </c>
      <c r="B46" s="5" t="s">
        <v>10</v>
      </c>
      <c r="C46" s="5" t="s">
        <v>20</v>
      </c>
      <c r="D46" s="20" t="s">
        <v>67</v>
      </c>
      <c r="E46" s="8"/>
      <c r="F46" s="9"/>
      <c r="G46" s="5"/>
      <c r="H46" s="5"/>
      <c r="I46" s="5"/>
      <c r="J46" s="5"/>
      <c r="K46" s="8"/>
      <c r="L46" s="9"/>
      <c r="M46" s="14"/>
      <c r="N46" s="14"/>
      <c r="O46" s="15"/>
      <c r="P46" s="15"/>
      <c r="Q46" s="15"/>
      <c r="R46" s="15"/>
      <c r="S46" s="5"/>
    </row>
    <row r="47" spans="1:19" ht="60" customHeight="1" x14ac:dyDescent="0.25">
      <c r="A47" s="5">
        <v>9</v>
      </c>
      <c r="B47" s="5" t="s">
        <v>10</v>
      </c>
      <c r="C47" s="5" t="s">
        <v>20</v>
      </c>
      <c r="D47" s="20" t="s">
        <v>68</v>
      </c>
      <c r="E47" s="8"/>
      <c r="F47" s="9"/>
      <c r="G47" s="5"/>
      <c r="H47" s="5"/>
      <c r="I47" s="5"/>
      <c r="J47" s="5"/>
      <c r="K47" s="8"/>
      <c r="L47" s="9"/>
      <c r="M47" s="14"/>
      <c r="N47" s="14"/>
      <c r="O47" s="15"/>
      <c r="P47" s="15"/>
      <c r="Q47" s="15"/>
      <c r="R47" s="15"/>
      <c r="S47" s="5"/>
    </row>
    <row r="48" spans="1:19" ht="60" customHeight="1" x14ac:dyDescent="0.25">
      <c r="A48" s="5">
        <v>10</v>
      </c>
      <c r="B48" s="5" t="s">
        <v>10</v>
      </c>
      <c r="C48" s="5" t="s">
        <v>20</v>
      </c>
      <c r="D48" s="19" t="s">
        <v>69</v>
      </c>
      <c r="E48" s="8"/>
      <c r="F48" s="9"/>
      <c r="G48" s="5"/>
      <c r="H48" s="5"/>
      <c r="I48" s="5"/>
      <c r="J48" s="5"/>
      <c r="K48" s="8"/>
      <c r="L48" s="9"/>
      <c r="M48" s="14"/>
      <c r="N48" s="14"/>
      <c r="O48" s="15"/>
      <c r="P48" s="15"/>
      <c r="Q48" s="15"/>
      <c r="R48" s="15"/>
      <c r="S48" s="5"/>
    </row>
    <row r="49" spans="1:19" ht="60" customHeight="1" x14ac:dyDescent="0.25">
      <c r="A49" s="5">
        <v>11</v>
      </c>
      <c r="B49" s="5" t="s">
        <v>10</v>
      </c>
      <c r="C49" s="5" t="s">
        <v>20</v>
      </c>
      <c r="D49" s="19" t="s">
        <v>70</v>
      </c>
      <c r="E49" s="8"/>
      <c r="F49" s="9"/>
      <c r="G49" s="5"/>
      <c r="H49" s="5"/>
      <c r="I49" s="5"/>
      <c r="J49" s="5"/>
      <c r="K49" s="8"/>
      <c r="L49" s="9"/>
      <c r="M49" s="14"/>
      <c r="N49" s="14"/>
      <c r="O49" s="15"/>
      <c r="P49" s="15"/>
      <c r="Q49" s="15"/>
      <c r="R49" s="15"/>
      <c r="S49" s="5"/>
    </row>
    <row r="50" spans="1:19" ht="60" customHeight="1" x14ac:dyDescent="0.25">
      <c r="A50" s="5">
        <v>12</v>
      </c>
      <c r="B50" s="5" t="s">
        <v>10</v>
      </c>
      <c r="C50" s="5" t="s">
        <v>20</v>
      </c>
      <c r="D50" s="19" t="s">
        <v>71</v>
      </c>
      <c r="E50" s="8"/>
      <c r="F50" s="9"/>
      <c r="G50" s="5"/>
      <c r="H50" s="5"/>
      <c r="I50" s="5"/>
      <c r="J50" s="5"/>
      <c r="K50" s="8"/>
      <c r="L50" s="9"/>
      <c r="M50" s="14"/>
      <c r="N50" s="14"/>
      <c r="O50" s="15"/>
      <c r="P50" s="15"/>
      <c r="Q50" s="15"/>
      <c r="R50" s="15"/>
      <c r="S50" s="5"/>
    </row>
    <row r="51" spans="1:19" ht="100.5" customHeight="1" x14ac:dyDescent="0.25">
      <c r="A51" s="5">
        <v>13</v>
      </c>
      <c r="B51" s="5" t="s">
        <v>78</v>
      </c>
      <c r="C51" s="5" t="s">
        <v>20</v>
      </c>
      <c r="D51" s="21" t="s">
        <v>72</v>
      </c>
      <c r="E51" s="8"/>
      <c r="F51" s="9"/>
      <c r="G51" s="5"/>
      <c r="H51" s="5"/>
      <c r="I51" s="5"/>
      <c r="J51" s="5"/>
      <c r="K51" s="8"/>
      <c r="L51" s="9"/>
      <c r="M51" s="14"/>
      <c r="N51" s="14"/>
      <c r="O51" s="15"/>
      <c r="P51" s="15"/>
      <c r="Q51" s="15"/>
      <c r="R51" s="15"/>
      <c r="S51" s="5"/>
    </row>
    <row r="52" spans="1:19" ht="103.5" customHeight="1" x14ac:dyDescent="0.25">
      <c r="A52" s="5">
        <v>14</v>
      </c>
      <c r="B52" s="5" t="s">
        <v>78</v>
      </c>
      <c r="C52" s="5" t="s">
        <v>20</v>
      </c>
      <c r="D52" s="21" t="s">
        <v>73</v>
      </c>
      <c r="E52" s="8"/>
      <c r="F52" s="9"/>
      <c r="G52" s="5"/>
      <c r="H52" s="5"/>
      <c r="I52" s="5"/>
      <c r="J52" s="5"/>
      <c r="K52" s="8"/>
      <c r="L52" s="9"/>
      <c r="M52" s="14"/>
      <c r="N52" s="14"/>
      <c r="O52" s="15"/>
      <c r="P52" s="15"/>
      <c r="Q52" s="15"/>
      <c r="R52" s="15"/>
      <c r="S52" s="5"/>
    </row>
    <row r="53" spans="1:19" ht="81.75" customHeight="1" x14ac:dyDescent="0.25">
      <c r="A53" s="5">
        <v>15</v>
      </c>
      <c r="B53" s="5" t="s">
        <v>78</v>
      </c>
      <c r="C53" s="5" t="s">
        <v>20</v>
      </c>
      <c r="D53" s="21" t="s">
        <v>74</v>
      </c>
      <c r="E53" s="8"/>
      <c r="F53" s="9"/>
      <c r="G53" s="5"/>
      <c r="H53" s="5"/>
      <c r="I53" s="5"/>
      <c r="J53" s="5"/>
      <c r="K53" s="8"/>
      <c r="L53" s="9"/>
      <c r="M53" s="14"/>
      <c r="N53" s="14"/>
      <c r="O53" s="15"/>
      <c r="P53" s="15"/>
      <c r="Q53" s="15"/>
      <c r="R53" s="15"/>
      <c r="S53" s="5"/>
    </row>
    <row r="54" spans="1:19" ht="60" customHeight="1" x14ac:dyDescent="0.25">
      <c r="A54" s="5">
        <v>16</v>
      </c>
      <c r="B54" s="5" t="s">
        <v>78</v>
      </c>
      <c r="C54" s="5" t="s">
        <v>20</v>
      </c>
      <c r="D54" s="21" t="s">
        <v>75</v>
      </c>
      <c r="E54" s="8"/>
      <c r="F54" s="9"/>
      <c r="G54" s="5"/>
      <c r="H54" s="5"/>
      <c r="I54" s="5"/>
      <c r="J54" s="5"/>
      <c r="K54" s="8"/>
      <c r="L54" s="9"/>
      <c r="M54" s="14"/>
      <c r="N54" s="14"/>
      <c r="O54" s="15"/>
      <c r="P54" s="15"/>
      <c r="Q54" s="15"/>
      <c r="R54" s="15"/>
      <c r="S54" s="5"/>
    </row>
    <row r="55" spans="1:19" ht="60" customHeight="1" x14ac:dyDescent="0.25">
      <c r="A55" s="5">
        <v>17</v>
      </c>
      <c r="B55" s="5" t="s">
        <v>78</v>
      </c>
      <c r="C55" s="5" t="s">
        <v>20</v>
      </c>
      <c r="D55" s="21" t="s">
        <v>76</v>
      </c>
      <c r="E55" s="8"/>
      <c r="F55" s="9"/>
      <c r="G55" s="5"/>
      <c r="H55" s="5"/>
      <c r="I55" s="5"/>
      <c r="J55" s="5"/>
      <c r="K55" s="8"/>
      <c r="L55" s="9"/>
      <c r="M55" s="14"/>
      <c r="N55" s="14"/>
      <c r="O55" s="15"/>
      <c r="P55" s="15"/>
      <c r="Q55" s="15"/>
      <c r="R55" s="15"/>
      <c r="S55" s="5"/>
    </row>
    <row r="56" spans="1:19" ht="98.25" customHeight="1" x14ac:dyDescent="0.25">
      <c r="A56" s="5">
        <v>18</v>
      </c>
      <c r="B56" s="5" t="s">
        <v>78</v>
      </c>
      <c r="C56" s="5" t="s">
        <v>20</v>
      </c>
      <c r="D56" s="21" t="s">
        <v>77</v>
      </c>
      <c r="E56" s="8"/>
      <c r="F56" s="9"/>
      <c r="G56" s="5"/>
      <c r="H56" s="5"/>
      <c r="I56" s="5"/>
      <c r="J56" s="5"/>
      <c r="K56" s="8"/>
      <c r="L56" s="9"/>
      <c r="M56" s="14"/>
      <c r="N56" s="14"/>
      <c r="O56" s="15"/>
      <c r="P56" s="15"/>
      <c r="Q56" s="15"/>
      <c r="R56" s="15"/>
      <c r="S56" s="5"/>
    </row>
    <row r="57" spans="1:19" ht="60" customHeight="1" x14ac:dyDescent="0.25">
      <c r="A57" s="5">
        <v>19</v>
      </c>
      <c r="B57" s="5" t="s">
        <v>23</v>
      </c>
      <c r="C57" s="5" t="s">
        <v>20</v>
      </c>
      <c r="D57" s="19" t="s">
        <v>79</v>
      </c>
      <c r="E57" s="8"/>
      <c r="F57" s="9"/>
      <c r="G57" s="5"/>
      <c r="H57" s="5"/>
      <c r="I57" s="5"/>
      <c r="J57" s="5"/>
      <c r="K57" s="8"/>
      <c r="L57" s="9"/>
      <c r="M57" s="14"/>
      <c r="N57" s="14"/>
      <c r="O57" s="15"/>
      <c r="P57" s="15"/>
      <c r="Q57" s="15"/>
      <c r="R57" s="15"/>
      <c r="S57" s="5"/>
    </row>
    <row r="58" spans="1:19" ht="60" customHeight="1" x14ac:dyDescent="0.25">
      <c r="A58" s="5">
        <v>20</v>
      </c>
      <c r="B58" s="5" t="s">
        <v>23</v>
      </c>
      <c r="C58" s="5" t="s">
        <v>20</v>
      </c>
      <c r="D58" s="19" t="s">
        <v>80</v>
      </c>
      <c r="E58" s="8"/>
      <c r="F58" s="9"/>
      <c r="G58" s="5"/>
      <c r="H58" s="5"/>
      <c r="I58" s="5"/>
      <c r="J58" s="5"/>
      <c r="K58" s="8"/>
      <c r="L58" s="9"/>
      <c r="M58" s="14"/>
      <c r="N58" s="14"/>
      <c r="O58" s="15"/>
      <c r="P58" s="15"/>
      <c r="Q58" s="15"/>
      <c r="R58" s="15"/>
      <c r="S58" s="5"/>
    </row>
    <row r="59" spans="1:19" ht="141" customHeight="1" x14ac:dyDescent="0.25">
      <c r="A59" s="5">
        <v>21</v>
      </c>
      <c r="B59" s="5" t="s">
        <v>22</v>
      </c>
      <c r="C59" s="36" t="s">
        <v>20</v>
      </c>
      <c r="D59" s="37" t="s">
        <v>81</v>
      </c>
      <c r="E59" s="38"/>
      <c r="F59" s="39"/>
      <c r="G59" s="36"/>
      <c r="H59" s="36"/>
      <c r="I59" s="5"/>
      <c r="J59" s="5"/>
      <c r="K59" s="8"/>
      <c r="L59" s="9"/>
      <c r="M59" s="14"/>
      <c r="N59" s="14"/>
      <c r="O59" s="15"/>
      <c r="P59" s="15"/>
      <c r="Q59" s="15"/>
      <c r="R59" s="15"/>
      <c r="S59" s="5"/>
    </row>
  </sheetData>
  <mergeCells count="30">
    <mergeCell ref="B10:D10"/>
    <mergeCell ref="B37:D37"/>
    <mergeCell ref="B11:D11"/>
    <mergeCell ref="B14:D14"/>
    <mergeCell ref="A3:S3"/>
    <mergeCell ref="B9:D9"/>
    <mergeCell ref="F6:F7"/>
    <mergeCell ref="L6:L7"/>
    <mergeCell ref="N4:N7"/>
    <mergeCell ref="P5:P7"/>
    <mergeCell ref="R5:R7"/>
    <mergeCell ref="E6:E7"/>
    <mergeCell ref="G6:G7"/>
    <mergeCell ref="H6:H7"/>
    <mergeCell ref="I6:J6"/>
    <mergeCell ref="K6:K7"/>
    <mergeCell ref="A1:S1"/>
    <mergeCell ref="A2:S2"/>
    <mergeCell ref="A4:A7"/>
    <mergeCell ref="B4:B7"/>
    <mergeCell ref="C4:C7"/>
    <mergeCell ref="D4:D7"/>
    <mergeCell ref="E4:L4"/>
    <mergeCell ref="M4:M7"/>
    <mergeCell ref="O5:O7"/>
    <mergeCell ref="O4:R4"/>
    <mergeCell ref="S4:S7"/>
    <mergeCell ref="E5:F5"/>
    <mergeCell ref="G5:L5"/>
    <mergeCell ref="Q5:Q7"/>
  </mergeCells>
  <pageMargins left="0.28999999999999998" right="0.25" top="0.42" bottom="0.4" header="0.22" footer="0.31496062992125984"/>
  <pageSetup paperSize="9" scale="53" fitToHeight="0" orientation="landscape" r:id="rId1"/>
  <headerFooter differentFirst="1">
    <oddHeader>&amp;C&amp;P/&amp;N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
  <sheetViews>
    <sheetView zoomScale="70" zoomScaleNormal="70" workbookViewId="0">
      <selection activeCell="J42" sqref="J42"/>
    </sheetView>
  </sheetViews>
  <sheetFormatPr defaultRowHeight="15.75" x14ac:dyDescent="0.25"/>
  <cols>
    <col min="1" max="1" width="6.7109375" style="123" customWidth="1"/>
    <col min="2" max="2" width="18.140625" style="81" customWidth="1"/>
    <col min="3" max="3" width="11" style="81" customWidth="1"/>
    <col min="4" max="4" width="46.28515625" style="81" customWidth="1"/>
    <col min="5" max="5" width="12.5703125" style="81" customWidth="1"/>
    <col min="6" max="7" width="10.7109375" style="81" customWidth="1"/>
    <col min="8" max="8" width="13.7109375" style="123" customWidth="1"/>
    <col min="9" max="10" width="10.7109375" style="123" customWidth="1"/>
    <col min="11" max="11" width="12.140625" style="81" customWidth="1"/>
    <col min="12" max="12" width="10.7109375" style="81" customWidth="1"/>
    <col min="13" max="14" width="12.85546875" style="81" customWidth="1"/>
    <col min="15" max="15" width="14.42578125" style="124" customWidth="1"/>
    <col min="16" max="16" width="19.28515625" style="82" customWidth="1"/>
    <col min="17" max="18" width="17.7109375" style="82" customWidth="1"/>
    <col min="19" max="19" width="15.140625" style="82" customWidth="1"/>
    <col min="20" max="20" width="17.140625" style="124" customWidth="1"/>
    <col min="21" max="21" width="19.7109375" style="123" customWidth="1"/>
    <col min="22" max="16384" width="9.140625" style="81"/>
  </cols>
  <sheetData>
    <row r="1" spans="1:24" ht="41.25" customHeight="1" x14ac:dyDescent="0.35">
      <c r="A1" s="287" t="s">
        <v>59</v>
      </c>
      <c r="B1" s="288"/>
      <c r="C1" s="288"/>
      <c r="D1" s="288"/>
      <c r="E1" s="288"/>
      <c r="F1" s="288"/>
      <c r="G1" s="288"/>
      <c r="H1" s="288"/>
      <c r="I1" s="288"/>
      <c r="J1" s="288"/>
      <c r="K1" s="288"/>
      <c r="L1" s="288"/>
      <c r="M1" s="288"/>
      <c r="N1" s="288"/>
      <c r="O1" s="289"/>
      <c r="P1" s="289"/>
      <c r="Q1" s="289"/>
      <c r="R1" s="289"/>
      <c r="S1" s="289"/>
      <c r="T1" s="289"/>
      <c r="U1" s="289"/>
    </row>
    <row r="2" spans="1:24" ht="23.25" x14ac:dyDescent="0.35">
      <c r="A2" s="287"/>
      <c r="B2" s="288"/>
      <c r="C2" s="288"/>
      <c r="D2" s="288"/>
      <c r="E2" s="288"/>
      <c r="F2" s="288"/>
      <c r="G2" s="288"/>
      <c r="H2" s="288"/>
      <c r="I2" s="288"/>
      <c r="J2" s="288"/>
      <c r="K2" s="288"/>
      <c r="L2" s="288"/>
      <c r="M2" s="288"/>
      <c r="N2" s="288"/>
      <c r="O2" s="289"/>
      <c r="P2" s="289"/>
      <c r="Q2" s="289"/>
      <c r="R2" s="289"/>
      <c r="S2" s="289"/>
      <c r="T2" s="289"/>
      <c r="U2" s="289"/>
    </row>
    <row r="3" spans="1:24" x14ac:dyDescent="0.25">
      <c r="A3" s="290" t="s">
        <v>15</v>
      </c>
      <c r="B3" s="291"/>
      <c r="C3" s="291"/>
      <c r="D3" s="291"/>
      <c r="E3" s="291"/>
      <c r="F3" s="291"/>
      <c r="G3" s="291"/>
      <c r="H3" s="291"/>
      <c r="I3" s="291"/>
      <c r="J3" s="291"/>
      <c r="K3" s="291"/>
      <c r="L3" s="291"/>
      <c r="M3" s="291"/>
      <c r="N3" s="291"/>
      <c r="O3" s="292"/>
      <c r="P3" s="292"/>
      <c r="Q3" s="292"/>
      <c r="R3" s="292"/>
      <c r="S3" s="292"/>
      <c r="T3" s="292"/>
      <c r="U3" s="292"/>
    </row>
    <row r="4" spans="1:24" s="82" customFormat="1" ht="68.25" customHeight="1" x14ac:dyDescent="0.25">
      <c r="A4" s="239" t="s">
        <v>0</v>
      </c>
      <c r="B4" s="239" t="s">
        <v>83</v>
      </c>
      <c r="C4" s="239" t="s">
        <v>11</v>
      </c>
      <c r="D4" s="241" t="s">
        <v>1</v>
      </c>
      <c r="E4" s="239" t="s">
        <v>21</v>
      </c>
      <c r="F4" s="239"/>
      <c r="G4" s="239"/>
      <c r="H4" s="239"/>
      <c r="I4" s="239"/>
      <c r="J4" s="239"/>
      <c r="K4" s="239"/>
      <c r="L4" s="239"/>
      <c r="M4" s="241" t="s">
        <v>2</v>
      </c>
      <c r="N4" s="241" t="s">
        <v>50</v>
      </c>
      <c r="O4" s="242" t="s">
        <v>51</v>
      </c>
      <c r="P4" s="272" t="s">
        <v>52</v>
      </c>
      <c r="Q4" s="273"/>
      <c r="R4" s="273"/>
      <c r="S4" s="274"/>
      <c r="T4" s="241" t="s">
        <v>45</v>
      </c>
      <c r="U4" s="241" t="s">
        <v>157</v>
      </c>
    </row>
    <row r="5" spans="1:24" s="82" customFormat="1" x14ac:dyDescent="0.25">
      <c r="A5" s="239"/>
      <c r="B5" s="239"/>
      <c r="C5" s="239"/>
      <c r="D5" s="241"/>
      <c r="E5" s="239" t="s">
        <v>16</v>
      </c>
      <c r="F5" s="239"/>
      <c r="G5" s="239" t="s">
        <v>17</v>
      </c>
      <c r="H5" s="239"/>
      <c r="I5" s="239"/>
      <c r="J5" s="239"/>
      <c r="K5" s="239"/>
      <c r="L5" s="239"/>
      <c r="M5" s="241"/>
      <c r="N5" s="241"/>
      <c r="O5" s="243"/>
      <c r="P5" s="275"/>
      <c r="Q5" s="276"/>
      <c r="R5" s="276"/>
      <c r="S5" s="277"/>
      <c r="T5" s="241"/>
      <c r="U5" s="241"/>
    </row>
    <row r="6" spans="1:24" s="82" customFormat="1" x14ac:dyDescent="0.25">
      <c r="A6" s="239"/>
      <c r="B6" s="239"/>
      <c r="C6" s="239"/>
      <c r="D6" s="241"/>
      <c r="E6" s="242" t="s">
        <v>12</v>
      </c>
      <c r="F6" s="260" t="s">
        <v>4</v>
      </c>
      <c r="G6" s="241" t="s">
        <v>5</v>
      </c>
      <c r="H6" s="241" t="s">
        <v>6</v>
      </c>
      <c r="I6" s="241" t="s">
        <v>7</v>
      </c>
      <c r="J6" s="241"/>
      <c r="K6" s="242" t="s">
        <v>12</v>
      </c>
      <c r="L6" s="260" t="s">
        <v>4</v>
      </c>
      <c r="M6" s="241"/>
      <c r="N6" s="241"/>
      <c r="O6" s="243"/>
      <c r="P6" s="278"/>
      <c r="Q6" s="279"/>
      <c r="R6" s="279"/>
      <c r="S6" s="280"/>
      <c r="T6" s="241"/>
      <c r="U6" s="241"/>
    </row>
    <row r="7" spans="1:24" s="82" customFormat="1" ht="72.75" customHeight="1" x14ac:dyDescent="0.25">
      <c r="A7" s="239"/>
      <c r="B7" s="239"/>
      <c r="C7" s="239"/>
      <c r="D7" s="241"/>
      <c r="E7" s="244"/>
      <c r="F7" s="261"/>
      <c r="G7" s="241"/>
      <c r="H7" s="241"/>
      <c r="I7" s="163" t="s">
        <v>8</v>
      </c>
      <c r="J7" s="163" t="s">
        <v>9</v>
      </c>
      <c r="K7" s="244"/>
      <c r="L7" s="261"/>
      <c r="M7" s="241"/>
      <c r="N7" s="241"/>
      <c r="O7" s="244"/>
      <c r="P7" s="163" t="s">
        <v>32</v>
      </c>
      <c r="Q7" s="163" t="s">
        <v>33</v>
      </c>
      <c r="R7" s="163" t="s">
        <v>34</v>
      </c>
      <c r="S7" s="163" t="s">
        <v>35</v>
      </c>
      <c r="T7" s="241"/>
      <c r="U7" s="241"/>
    </row>
    <row r="8" spans="1:24" ht="16.5" customHeight="1" x14ac:dyDescent="0.25">
      <c r="A8" s="83">
        <v>1</v>
      </c>
      <c r="B8" s="83">
        <v>2</v>
      </c>
      <c r="C8" s="83">
        <v>3</v>
      </c>
      <c r="D8" s="83">
        <v>4</v>
      </c>
      <c r="E8" s="83">
        <v>5</v>
      </c>
      <c r="F8" s="83">
        <v>6</v>
      </c>
      <c r="G8" s="83">
        <v>7</v>
      </c>
      <c r="H8" s="83">
        <v>8</v>
      </c>
      <c r="I8" s="83">
        <v>9</v>
      </c>
      <c r="J8" s="83">
        <v>10</v>
      </c>
      <c r="K8" s="83">
        <v>11</v>
      </c>
      <c r="L8" s="83">
        <v>12</v>
      </c>
      <c r="M8" s="83">
        <v>13</v>
      </c>
      <c r="N8" s="83">
        <v>14</v>
      </c>
      <c r="O8" s="84">
        <v>15</v>
      </c>
      <c r="P8" s="85" t="s">
        <v>29</v>
      </c>
      <c r="Q8" s="85" t="s">
        <v>30</v>
      </c>
      <c r="R8" s="85" t="s">
        <v>53</v>
      </c>
      <c r="S8" s="85" t="s">
        <v>54</v>
      </c>
      <c r="T8" s="84">
        <v>16</v>
      </c>
      <c r="U8" s="83">
        <v>17</v>
      </c>
      <c r="X8" s="81" t="s">
        <v>158</v>
      </c>
    </row>
    <row r="9" spans="1:24" s="89" customFormat="1" ht="25.5" customHeight="1" x14ac:dyDescent="0.25">
      <c r="A9" s="134"/>
      <c r="B9" s="281" t="s">
        <v>87</v>
      </c>
      <c r="C9" s="282"/>
      <c r="D9" s="283"/>
      <c r="E9" s="87"/>
      <c r="F9" s="88"/>
      <c r="G9" s="88"/>
      <c r="H9" s="86"/>
      <c r="I9" s="86"/>
      <c r="J9" s="86"/>
      <c r="K9" s="88"/>
      <c r="L9" s="88"/>
      <c r="M9" s="88"/>
      <c r="N9" s="88"/>
      <c r="O9" s="149">
        <f>+O10+O40</f>
        <v>41255000</v>
      </c>
      <c r="P9" s="149">
        <f>+P10+P40</f>
        <v>19853000</v>
      </c>
      <c r="Q9" s="149">
        <f t="shared" ref="Q9:S9" si="0">+Q10+Q40</f>
        <v>13402000</v>
      </c>
      <c r="R9" s="149">
        <f t="shared" si="0"/>
        <v>8000000</v>
      </c>
      <c r="S9" s="149">
        <f t="shared" si="0"/>
        <v>0</v>
      </c>
      <c r="T9" s="86"/>
      <c r="U9" s="86"/>
    </row>
    <row r="10" spans="1:24" s="93" customFormat="1" ht="30.75" customHeight="1" x14ac:dyDescent="0.25">
      <c r="A10" s="135" t="s">
        <v>36</v>
      </c>
      <c r="B10" s="284" t="s">
        <v>37</v>
      </c>
      <c r="C10" s="285"/>
      <c r="D10" s="286"/>
      <c r="E10" s="91"/>
      <c r="F10" s="92"/>
      <c r="G10" s="92"/>
      <c r="H10" s="90"/>
      <c r="I10" s="90"/>
      <c r="J10" s="90"/>
      <c r="K10" s="91"/>
      <c r="L10" s="92"/>
      <c r="M10" s="92"/>
      <c r="N10" s="92"/>
      <c r="O10" s="127">
        <v>0</v>
      </c>
      <c r="P10" s="127">
        <v>0</v>
      </c>
      <c r="Q10" s="127">
        <f t="shared" ref="Q10:S10" si="1">+Q17</f>
        <v>0</v>
      </c>
      <c r="R10" s="127">
        <f t="shared" si="1"/>
        <v>0</v>
      </c>
      <c r="S10" s="127">
        <f t="shared" si="1"/>
        <v>0</v>
      </c>
      <c r="T10" s="90"/>
      <c r="U10" s="90"/>
    </row>
    <row r="11" spans="1:24" s="97" customFormat="1" ht="48.75" hidden="1" customHeight="1" x14ac:dyDescent="0.3">
      <c r="A11" s="136" t="s">
        <v>39</v>
      </c>
      <c r="B11" s="262" t="s">
        <v>44</v>
      </c>
      <c r="C11" s="263"/>
      <c r="D11" s="264"/>
      <c r="E11" s="95"/>
      <c r="F11" s="96"/>
      <c r="G11" s="96"/>
      <c r="H11" s="94"/>
      <c r="I11" s="94"/>
      <c r="J11" s="94"/>
      <c r="K11" s="95"/>
      <c r="L11" s="96"/>
      <c r="M11" s="96"/>
      <c r="N11" s="96"/>
      <c r="O11" s="128"/>
      <c r="P11" s="150"/>
      <c r="Q11" s="150"/>
      <c r="R11" s="150"/>
      <c r="S11" s="150"/>
      <c r="T11" s="162"/>
      <c r="U11" s="94"/>
    </row>
    <row r="12" spans="1:24" s="97" customFormat="1" ht="39.950000000000003" hidden="1" customHeight="1" x14ac:dyDescent="0.3">
      <c r="A12" s="136"/>
      <c r="B12" s="137" t="s">
        <v>10</v>
      </c>
      <c r="C12" s="137"/>
      <c r="D12" s="138" t="s">
        <v>18</v>
      </c>
      <c r="E12" s="95" t="s">
        <v>26</v>
      </c>
      <c r="F12" s="98">
        <v>8000</v>
      </c>
      <c r="G12" s="94" t="s">
        <v>19</v>
      </c>
      <c r="H12" s="94" t="s">
        <v>14</v>
      </c>
      <c r="I12" s="94">
        <v>2026</v>
      </c>
      <c r="J12" s="94">
        <v>2026</v>
      </c>
      <c r="K12" s="95" t="s">
        <v>26</v>
      </c>
      <c r="L12" s="98">
        <v>8000</v>
      </c>
      <c r="M12" s="98">
        <v>2025</v>
      </c>
      <c r="N12" s="98"/>
      <c r="O12" s="128"/>
      <c r="P12" s="150"/>
      <c r="Q12" s="150"/>
      <c r="R12" s="150"/>
      <c r="S12" s="150"/>
      <c r="T12" s="99" t="s">
        <v>46</v>
      </c>
      <c r="U12" s="94"/>
    </row>
    <row r="13" spans="1:24" s="97" customFormat="1" ht="40.5" hidden="1" customHeight="1" x14ac:dyDescent="0.3">
      <c r="A13" s="136"/>
      <c r="B13" s="137"/>
      <c r="C13" s="137"/>
      <c r="D13" s="138"/>
      <c r="E13" s="95"/>
      <c r="F13" s="98"/>
      <c r="G13" s="94"/>
      <c r="H13" s="94"/>
      <c r="I13" s="94"/>
      <c r="J13" s="94"/>
      <c r="K13" s="95"/>
      <c r="L13" s="98"/>
      <c r="M13" s="98"/>
      <c r="N13" s="98"/>
      <c r="O13" s="128"/>
      <c r="P13" s="150"/>
      <c r="Q13" s="150"/>
      <c r="R13" s="150"/>
      <c r="S13" s="150"/>
      <c r="T13" s="99" t="s">
        <v>47</v>
      </c>
      <c r="U13" s="94"/>
    </row>
    <row r="14" spans="1:24" s="97" customFormat="1" ht="48.75" hidden="1" customHeight="1" x14ac:dyDescent="0.3">
      <c r="A14" s="136" t="s">
        <v>40</v>
      </c>
      <c r="B14" s="262" t="s">
        <v>43</v>
      </c>
      <c r="C14" s="263"/>
      <c r="D14" s="264"/>
      <c r="E14" s="95"/>
      <c r="F14" s="96"/>
      <c r="G14" s="96"/>
      <c r="H14" s="94"/>
      <c r="I14" s="94"/>
      <c r="J14" s="94"/>
      <c r="K14" s="95"/>
      <c r="L14" s="96"/>
      <c r="M14" s="96"/>
      <c r="N14" s="96"/>
      <c r="O14" s="128"/>
      <c r="P14" s="150"/>
      <c r="Q14" s="150"/>
      <c r="R14" s="150"/>
      <c r="S14" s="150"/>
      <c r="T14" s="162"/>
      <c r="U14" s="94"/>
    </row>
    <row r="15" spans="1:24" s="97" customFormat="1" ht="39.950000000000003" hidden="1" customHeight="1" x14ac:dyDescent="0.3">
      <c r="A15" s="136"/>
      <c r="B15" s="137" t="s">
        <v>10</v>
      </c>
      <c r="C15" s="137"/>
      <c r="D15" s="138" t="s">
        <v>18</v>
      </c>
      <c r="E15" s="95" t="s">
        <v>26</v>
      </c>
      <c r="F15" s="98">
        <v>8000</v>
      </c>
      <c r="G15" s="94" t="s">
        <v>19</v>
      </c>
      <c r="H15" s="94" t="s">
        <v>14</v>
      </c>
      <c r="I15" s="94">
        <v>2026</v>
      </c>
      <c r="J15" s="94">
        <v>2026</v>
      </c>
      <c r="K15" s="95" t="s">
        <v>26</v>
      </c>
      <c r="L15" s="98">
        <v>8000</v>
      </c>
      <c r="M15" s="98">
        <v>2026</v>
      </c>
      <c r="N15" s="98"/>
      <c r="O15" s="128"/>
      <c r="P15" s="150"/>
      <c r="Q15" s="150"/>
      <c r="R15" s="150"/>
      <c r="S15" s="150"/>
      <c r="T15" s="99" t="s">
        <v>48</v>
      </c>
      <c r="U15" s="94"/>
    </row>
    <row r="16" spans="1:24" s="97" customFormat="1" ht="40.5" hidden="1" customHeight="1" x14ac:dyDescent="0.3">
      <c r="A16" s="136"/>
      <c r="B16" s="137"/>
      <c r="C16" s="137"/>
      <c r="D16" s="138"/>
      <c r="E16" s="95"/>
      <c r="F16" s="98"/>
      <c r="G16" s="94"/>
      <c r="H16" s="94"/>
      <c r="I16" s="94"/>
      <c r="J16" s="94"/>
      <c r="K16" s="95"/>
      <c r="L16" s="98"/>
      <c r="M16" s="98"/>
      <c r="N16" s="98"/>
      <c r="O16" s="128"/>
      <c r="P16" s="150"/>
      <c r="Q16" s="150"/>
      <c r="R16" s="150"/>
      <c r="S16" s="150"/>
      <c r="T16" s="99"/>
      <c r="U16" s="94"/>
    </row>
    <row r="17" spans="1:21" s="103" customFormat="1" ht="41.25" hidden="1" customHeight="1" x14ac:dyDescent="0.25">
      <c r="A17" s="139" t="s">
        <v>39</v>
      </c>
      <c r="B17" s="265" t="s">
        <v>85</v>
      </c>
      <c r="C17" s="266"/>
      <c r="D17" s="267"/>
      <c r="E17" s="101"/>
      <c r="F17" s="102"/>
      <c r="G17" s="102"/>
      <c r="H17" s="100"/>
      <c r="I17" s="100"/>
      <c r="J17" s="100"/>
      <c r="K17" s="101"/>
      <c r="L17" s="102"/>
      <c r="M17" s="102"/>
      <c r="N17" s="102"/>
      <c r="O17" s="129">
        <f>SUM(O19:O39)</f>
        <v>2100000</v>
      </c>
      <c r="P17" s="129">
        <f t="shared" ref="P17:S17" si="2">SUM(P19:P39)</f>
        <v>2100000</v>
      </c>
      <c r="Q17" s="129">
        <f t="shared" si="2"/>
        <v>0</v>
      </c>
      <c r="R17" s="129">
        <f t="shared" si="2"/>
        <v>0</v>
      </c>
      <c r="S17" s="129">
        <f t="shared" si="2"/>
        <v>0</v>
      </c>
      <c r="T17" s="100"/>
      <c r="U17" s="100"/>
    </row>
    <row r="18" spans="1:21" s="108" customFormat="1" ht="39.950000000000003" hidden="1" customHeight="1" x14ac:dyDescent="0.25">
      <c r="A18" s="140"/>
      <c r="B18" s="141" t="s">
        <v>10</v>
      </c>
      <c r="C18" s="141"/>
      <c r="D18" s="142" t="s">
        <v>18</v>
      </c>
      <c r="E18" s="105"/>
      <c r="F18" s="106">
        <v>8000</v>
      </c>
      <c r="G18" s="104" t="s">
        <v>19</v>
      </c>
      <c r="H18" s="104" t="s">
        <v>14</v>
      </c>
      <c r="I18" s="104">
        <v>2026</v>
      </c>
      <c r="J18" s="104">
        <v>2026</v>
      </c>
      <c r="K18" s="105"/>
      <c r="L18" s="106">
        <v>8000</v>
      </c>
      <c r="M18" s="106"/>
      <c r="N18" s="106"/>
      <c r="O18" s="129">
        <f t="shared" ref="O18:O39" si="3">+P18+Q18+R18+S18</f>
        <v>100000</v>
      </c>
      <c r="P18" s="151">
        <v>100000</v>
      </c>
      <c r="Q18" s="151"/>
      <c r="R18" s="151"/>
      <c r="S18" s="151"/>
      <c r="T18" s="107" t="s">
        <v>49</v>
      </c>
      <c r="U18" s="104"/>
    </row>
    <row r="19" spans="1:21" s="108" customFormat="1" ht="63" hidden="1" customHeight="1" x14ac:dyDescent="0.25">
      <c r="A19" s="140">
        <v>1</v>
      </c>
      <c r="B19" s="140" t="s">
        <v>10</v>
      </c>
      <c r="C19" s="140" t="s">
        <v>20</v>
      </c>
      <c r="D19" s="143" t="s">
        <v>60</v>
      </c>
      <c r="E19" s="105"/>
      <c r="F19" s="106"/>
      <c r="G19" s="104"/>
      <c r="H19" s="104"/>
      <c r="I19" s="104"/>
      <c r="J19" s="104"/>
      <c r="K19" s="105"/>
      <c r="L19" s="106"/>
      <c r="M19" s="106"/>
      <c r="N19" s="106"/>
      <c r="O19" s="129">
        <f t="shared" si="3"/>
        <v>100000</v>
      </c>
      <c r="P19" s="152">
        <v>100000</v>
      </c>
      <c r="Q19" s="151"/>
      <c r="R19" s="151"/>
      <c r="S19" s="151"/>
      <c r="T19" s="107" t="s">
        <v>49</v>
      </c>
      <c r="U19" s="104" t="s">
        <v>86</v>
      </c>
    </row>
    <row r="20" spans="1:21" s="108" customFormat="1" ht="39.950000000000003" hidden="1" customHeight="1" x14ac:dyDescent="0.25">
      <c r="A20" s="140">
        <v>2</v>
      </c>
      <c r="B20" s="140" t="s">
        <v>10</v>
      </c>
      <c r="C20" s="140" t="s">
        <v>20</v>
      </c>
      <c r="D20" s="143" t="s">
        <v>61</v>
      </c>
      <c r="E20" s="105"/>
      <c r="F20" s="106"/>
      <c r="G20" s="104"/>
      <c r="H20" s="104"/>
      <c r="I20" s="104"/>
      <c r="J20" s="104"/>
      <c r="K20" s="105"/>
      <c r="L20" s="106"/>
      <c r="M20" s="106"/>
      <c r="N20" s="106"/>
      <c r="O20" s="129">
        <f t="shared" si="3"/>
        <v>100000</v>
      </c>
      <c r="P20" s="152">
        <v>100000</v>
      </c>
      <c r="Q20" s="151"/>
      <c r="R20" s="151"/>
      <c r="S20" s="151"/>
      <c r="T20" s="107" t="s">
        <v>49</v>
      </c>
      <c r="U20" s="104" t="s">
        <v>86</v>
      </c>
    </row>
    <row r="21" spans="1:21" s="108" customFormat="1" ht="102.75" hidden="1" customHeight="1" x14ac:dyDescent="0.25">
      <c r="A21" s="140">
        <v>3</v>
      </c>
      <c r="B21" s="140" t="s">
        <v>10</v>
      </c>
      <c r="C21" s="140" t="s">
        <v>20</v>
      </c>
      <c r="D21" s="143" t="s">
        <v>62</v>
      </c>
      <c r="E21" s="105"/>
      <c r="F21" s="106"/>
      <c r="G21" s="104"/>
      <c r="H21" s="104"/>
      <c r="I21" s="104"/>
      <c r="J21" s="104"/>
      <c r="K21" s="105"/>
      <c r="L21" s="106"/>
      <c r="M21" s="106"/>
      <c r="N21" s="106"/>
      <c r="O21" s="129">
        <f t="shared" si="3"/>
        <v>100000</v>
      </c>
      <c r="P21" s="152">
        <v>100000</v>
      </c>
      <c r="Q21" s="151"/>
      <c r="R21" s="151"/>
      <c r="S21" s="151"/>
      <c r="T21" s="107" t="s">
        <v>49</v>
      </c>
      <c r="U21" s="104" t="s">
        <v>86</v>
      </c>
    </row>
    <row r="22" spans="1:21" s="108" customFormat="1" ht="100.5" hidden="1" customHeight="1" x14ac:dyDescent="0.25">
      <c r="A22" s="140">
        <v>4</v>
      </c>
      <c r="B22" s="140" t="s">
        <v>10</v>
      </c>
      <c r="C22" s="140" t="s">
        <v>20</v>
      </c>
      <c r="D22" s="143" t="s">
        <v>63</v>
      </c>
      <c r="E22" s="105"/>
      <c r="F22" s="106"/>
      <c r="G22" s="104"/>
      <c r="H22" s="104"/>
      <c r="I22" s="104"/>
      <c r="J22" s="104"/>
      <c r="K22" s="105"/>
      <c r="L22" s="106"/>
      <c r="M22" s="106"/>
      <c r="N22" s="106"/>
      <c r="O22" s="129">
        <f t="shared" si="3"/>
        <v>100000</v>
      </c>
      <c r="P22" s="152">
        <v>100000</v>
      </c>
      <c r="Q22" s="151"/>
      <c r="R22" s="151"/>
      <c r="S22" s="151"/>
      <c r="T22" s="107" t="s">
        <v>49</v>
      </c>
      <c r="U22" s="104" t="s">
        <v>86</v>
      </c>
    </row>
    <row r="23" spans="1:21" s="108" customFormat="1" ht="39.950000000000003" hidden="1" customHeight="1" x14ac:dyDescent="0.25">
      <c r="A23" s="140">
        <v>5</v>
      </c>
      <c r="B23" s="140" t="s">
        <v>10</v>
      </c>
      <c r="C23" s="140" t="s">
        <v>20</v>
      </c>
      <c r="D23" s="143" t="s">
        <v>64</v>
      </c>
      <c r="E23" s="105"/>
      <c r="F23" s="106"/>
      <c r="G23" s="104"/>
      <c r="H23" s="104"/>
      <c r="I23" s="104"/>
      <c r="J23" s="104"/>
      <c r="K23" s="105"/>
      <c r="L23" s="106"/>
      <c r="M23" s="106"/>
      <c r="N23" s="106"/>
      <c r="O23" s="129">
        <f t="shared" si="3"/>
        <v>100000</v>
      </c>
      <c r="P23" s="152">
        <v>100000</v>
      </c>
      <c r="Q23" s="151"/>
      <c r="R23" s="151"/>
      <c r="S23" s="151"/>
      <c r="T23" s="107" t="s">
        <v>49</v>
      </c>
      <c r="U23" s="104" t="s">
        <v>86</v>
      </c>
    </row>
    <row r="24" spans="1:21" s="108" customFormat="1" ht="64.5" hidden="1" customHeight="1" x14ac:dyDescent="0.25">
      <c r="A24" s="140">
        <v>6</v>
      </c>
      <c r="B24" s="140" t="s">
        <v>10</v>
      </c>
      <c r="C24" s="140" t="s">
        <v>20</v>
      </c>
      <c r="D24" s="143" t="s">
        <v>65</v>
      </c>
      <c r="E24" s="105"/>
      <c r="F24" s="106"/>
      <c r="G24" s="104"/>
      <c r="H24" s="104"/>
      <c r="I24" s="104"/>
      <c r="J24" s="104"/>
      <c r="K24" s="105"/>
      <c r="L24" s="106"/>
      <c r="M24" s="106"/>
      <c r="N24" s="106"/>
      <c r="O24" s="129">
        <f t="shared" si="3"/>
        <v>100000</v>
      </c>
      <c r="P24" s="152">
        <v>100000</v>
      </c>
      <c r="Q24" s="151"/>
      <c r="R24" s="151"/>
      <c r="S24" s="151"/>
      <c r="T24" s="107" t="s">
        <v>49</v>
      </c>
      <c r="U24" s="104" t="s">
        <v>86</v>
      </c>
    </row>
    <row r="25" spans="1:21" s="108" customFormat="1" ht="33" hidden="1" x14ac:dyDescent="0.25">
      <c r="A25" s="140">
        <v>7</v>
      </c>
      <c r="B25" s="140" t="s">
        <v>10</v>
      </c>
      <c r="C25" s="140" t="s">
        <v>20</v>
      </c>
      <c r="D25" s="143" t="s">
        <v>66</v>
      </c>
      <c r="E25" s="105"/>
      <c r="F25" s="106"/>
      <c r="G25" s="104"/>
      <c r="H25" s="104"/>
      <c r="I25" s="104"/>
      <c r="J25" s="104"/>
      <c r="K25" s="105"/>
      <c r="L25" s="106"/>
      <c r="M25" s="106"/>
      <c r="N25" s="106"/>
      <c r="O25" s="129">
        <f t="shared" si="3"/>
        <v>100000</v>
      </c>
      <c r="P25" s="152">
        <v>100000</v>
      </c>
      <c r="Q25" s="151"/>
      <c r="R25" s="151"/>
      <c r="S25" s="151"/>
      <c r="T25" s="107" t="s">
        <v>49</v>
      </c>
      <c r="U25" s="104" t="s">
        <v>86</v>
      </c>
    </row>
    <row r="26" spans="1:21" s="108" customFormat="1" ht="33" hidden="1" x14ac:dyDescent="0.25">
      <c r="A26" s="140">
        <v>8</v>
      </c>
      <c r="B26" s="140" t="s">
        <v>10</v>
      </c>
      <c r="C26" s="140" t="s">
        <v>20</v>
      </c>
      <c r="D26" s="144" t="s">
        <v>67</v>
      </c>
      <c r="E26" s="105"/>
      <c r="F26" s="106"/>
      <c r="G26" s="104"/>
      <c r="H26" s="104"/>
      <c r="I26" s="104"/>
      <c r="J26" s="104"/>
      <c r="K26" s="105"/>
      <c r="L26" s="106"/>
      <c r="M26" s="106"/>
      <c r="N26" s="106"/>
      <c r="O26" s="129">
        <f t="shared" si="3"/>
        <v>100000</v>
      </c>
      <c r="P26" s="152">
        <v>100000</v>
      </c>
      <c r="Q26" s="151"/>
      <c r="R26" s="151"/>
      <c r="S26" s="151"/>
      <c r="T26" s="107" t="s">
        <v>49</v>
      </c>
      <c r="U26" s="104" t="s">
        <v>86</v>
      </c>
    </row>
    <row r="27" spans="1:21" s="108" customFormat="1" ht="33" hidden="1" x14ac:dyDescent="0.25">
      <c r="A27" s="140">
        <v>9</v>
      </c>
      <c r="B27" s="140" t="s">
        <v>10</v>
      </c>
      <c r="C27" s="140" t="s">
        <v>20</v>
      </c>
      <c r="D27" s="144" t="s">
        <v>68</v>
      </c>
      <c r="E27" s="105"/>
      <c r="F27" s="106"/>
      <c r="G27" s="104"/>
      <c r="H27" s="104"/>
      <c r="I27" s="104"/>
      <c r="J27" s="104"/>
      <c r="K27" s="105"/>
      <c r="L27" s="106"/>
      <c r="M27" s="106"/>
      <c r="N27" s="106"/>
      <c r="O27" s="129">
        <f t="shared" si="3"/>
        <v>100000</v>
      </c>
      <c r="P27" s="152">
        <v>100000</v>
      </c>
      <c r="Q27" s="151"/>
      <c r="R27" s="151"/>
      <c r="S27" s="151"/>
      <c r="T27" s="107" t="s">
        <v>49</v>
      </c>
      <c r="U27" s="104" t="s">
        <v>86</v>
      </c>
    </row>
    <row r="28" spans="1:21" s="108" customFormat="1" ht="33" hidden="1" x14ac:dyDescent="0.25">
      <c r="A28" s="140">
        <v>10</v>
      </c>
      <c r="B28" s="140" t="s">
        <v>10</v>
      </c>
      <c r="C28" s="140" t="s">
        <v>20</v>
      </c>
      <c r="D28" s="143" t="s">
        <v>69</v>
      </c>
      <c r="E28" s="105"/>
      <c r="F28" s="106"/>
      <c r="G28" s="104"/>
      <c r="H28" s="104"/>
      <c r="I28" s="104"/>
      <c r="J28" s="104"/>
      <c r="K28" s="105"/>
      <c r="L28" s="106"/>
      <c r="M28" s="106"/>
      <c r="N28" s="106"/>
      <c r="O28" s="129">
        <f t="shared" si="3"/>
        <v>100000</v>
      </c>
      <c r="P28" s="152">
        <v>100000</v>
      </c>
      <c r="Q28" s="151"/>
      <c r="R28" s="151"/>
      <c r="S28" s="151"/>
      <c r="T28" s="107" t="s">
        <v>49</v>
      </c>
      <c r="U28" s="104" t="s">
        <v>86</v>
      </c>
    </row>
    <row r="29" spans="1:21" s="108" customFormat="1" ht="33" hidden="1" x14ac:dyDescent="0.25">
      <c r="A29" s="140">
        <v>11</v>
      </c>
      <c r="B29" s="140" t="s">
        <v>10</v>
      </c>
      <c r="C29" s="140" t="s">
        <v>20</v>
      </c>
      <c r="D29" s="143" t="s">
        <v>70</v>
      </c>
      <c r="E29" s="105"/>
      <c r="F29" s="106"/>
      <c r="G29" s="104"/>
      <c r="H29" s="104"/>
      <c r="I29" s="104"/>
      <c r="J29" s="104"/>
      <c r="K29" s="105"/>
      <c r="L29" s="106"/>
      <c r="M29" s="106"/>
      <c r="N29" s="106"/>
      <c r="O29" s="129">
        <f t="shared" si="3"/>
        <v>100000</v>
      </c>
      <c r="P29" s="152">
        <v>100000</v>
      </c>
      <c r="Q29" s="151"/>
      <c r="R29" s="151"/>
      <c r="S29" s="151"/>
      <c r="T29" s="107" t="s">
        <v>49</v>
      </c>
      <c r="U29" s="104" t="s">
        <v>86</v>
      </c>
    </row>
    <row r="30" spans="1:21" s="108" customFormat="1" ht="33" hidden="1" x14ac:dyDescent="0.25">
      <c r="A30" s="140">
        <v>12</v>
      </c>
      <c r="B30" s="140" t="s">
        <v>10</v>
      </c>
      <c r="C30" s="140" t="s">
        <v>20</v>
      </c>
      <c r="D30" s="143" t="s">
        <v>71</v>
      </c>
      <c r="E30" s="105"/>
      <c r="F30" s="106"/>
      <c r="G30" s="104"/>
      <c r="H30" s="104"/>
      <c r="I30" s="104"/>
      <c r="J30" s="104"/>
      <c r="K30" s="105"/>
      <c r="L30" s="106"/>
      <c r="M30" s="106"/>
      <c r="N30" s="106"/>
      <c r="O30" s="129">
        <f t="shared" si="3"/>
        <v>100000</v>
      </c>
      <c r="P30" s="152">
        <v>100000</v>
      </c>
      <c r="Q30" s="151"/>
      <c r="R30" s="151"/>
      <c r="S30" s="151"/>
      <c r="T30" s="107" t="s">
        <v>49</v>
      </c>
      <c r="U30" s="104" t="s">
        <v>86</v>
      </c>
    </row>
    <row r="31" spans="1:21" s="108" customFormat="1" ht="82.5" hidden="1" x14ac:dyDescent="0.25">
      <c r="A31" s="140">
        <v>13</v>
      </c>
      <c r="B31" s="140" t="s">
        <v>78</v>
      </c>
      <c r="C31" s="140" t="s">
        <v>20</v>
      </c>
      <c r="D31" s="145" t="s">
        <v>72</v>
      </c>
      <c r="E31" s="105"/>
      <c r="F31" s="106"/>
      <c r="G31" s="104"/>
      <c r="H31" s="104"/>
      <c r="I31" s="104"/>
      <c r="J31" s="104"/>
      <c r="K31" s="105"/>
      <c r="L31" s="106"/>
      <c r="M31" s="106"/>
      <c r="N31" s="106"/>
      <c r="O31" s="129">
        <f t="shared" si="3"/>
        <v>100000</v>
      </c>
      <c r="P31" s="152">
        <v>100000</v>
      </c>
      <c r="Q31" s="151"/>
      <c r="R31" s="151"/>
      <c r="S31" s="151"/>
      <c r="T31" s="107" t="s">
        <v>49</v>
      </c>
      <c r="U31" s="104" t="s">
        <v>86</v>
      </c>
    </row>
    <row r="32" spans="1:21" s="108" customFormat="1" ht="82.5" hidden="1" x14ac:dyDescent="0.25">
      <c r="A32" s="140">
        <v>14</v>
      </c>
      <c r="B32" s="140" t="s">
        <v>78</v>
      </c>
      <c r="C32" s="140" t="s">
        <v>20</v>
      </c>
      <c r="D32" s="145" t="s">
        <v>73</v>
      </c>
      <c r="E32" s="105"/>
      <c r="F32" s="106"/>
      <c r="G32" s="104"/>
      <c r="H32" s="104"/>
      <c r="I32" s="104"/>
      <c r="J32" s="104"/>
      <c r="K32" s="105"/>
      <c r="L32" s="106"/>
      <c r="M32" s="106"/>
      <c r="N32" s="106"/>
      <c r="O32" s="129">
        <f t="shared" si="3"/>
        <v>100000</v>
      </c>
      <c r="P32" s="152">
        <v>100000</v>
      </c>
      <c r="Q32" s="151"/>
      <c r="R32" s="151"/>
      <c r="S32" s="151"/>
      <c r="T32" s="107" t="s">
        <v>49</v>
      </c>
      <c r="U32" s="104" t="s">
        <v>86</v>
      </c>
    </row>
    <row r="33" spans="1:21" s="108" customFormat="1" ht="66" hidden="1" x14ac:dyDescent="0.25">
      <c r="A33" s="140">
        <v>15</v>
      </c>
      <c r="B33" s="140" t="s">
        <v>78</v>
      </c>
      <c r="C33" s="140" t="s">
        <v>20</v>
      </c>
      <c r="D33" s="145" t="s">
        <v>74</v>
      </c>
      <c r="E33" s="105"/>
      <c r="F33" s="106"/>
      <c r="G33" s="104"/>
      <c r="H33" s="104"/>
      <c r="I33" s="104"/>
      <c r="J33" s="104"/>
      <c r="K33" s="105"/>
      <c r="L33" s="106"/>
      <c r="M33" s="106"/>
      <c r="N33" s="106"/>
      <c r="O33" s="129">
        <f t="shared" si="3"/>
        <v>100000</v>
      </c>
      <c r="P33" s="152">
        <v>100000</v>
      </c>
      <c r="Q33" s="151"/>
      <c r="R33" s="151"/>
      <c r="S33" s="151"/>
      <c r="T33" s="107" t="s">
        <v>49</v>
      </c>
      <c r="U33" s="104" t="s">
        <v>86</v>
      </c>
    </row>
    <row r="34" spans="1:21" s="108" customFormat="1" ht="33" hidden="1" x14ac:dyDescent="0.25">
      <c r="A34" s="140">
        <v>16</v>
      </c>
      <c r="B34" s="140" t="s">
        <v>78</v>
      </c>
      <c r="C34" s="140" t="s">
        <v>20</v>
      </c>
      <c r="D34" s="145" t="s">
        <v>75</v>
      </c>
      <c r="E34" s="105"/>
      <c r="F34" s="106"/>
      <c r="G34" s="104"/>
      <c r="H34" s="104"/>
      <c r="I34" s="104"/>
      <c r="J34" s="104"/>
      <c r="K34" s="105"/>
      <c r="L34" s="106"/>
      <c r="M34" s="106"/>
      <c r="N34" s="106"/>
      <c r="O34" s="129">
        <f t="shared" si="3"/>
        <v>100000</v>
      </c>
      <c r="P34" s="152">
        <v>100000</v>
      </c>
      <c r="Q34" s="151"/>
      <c r="R34" s="151"/>
      <c r="S34" s="151"/>
      <c r="T34" s="107" t="s">
        <v>49</v>
      </c>
      <c r="U34" s="104" t="s">
        <v>86</v>
      </c>
    </row>
    <row r="35" spans="1:21" s="108" customFormat="1" ht="33" hidden="1" x14ac:dyDescent="0.25">
      <c r="A35" s="140">
        <v>17</v>
      </c>
      <c r="B35" s="140" t="s">
        <v>78</v>
      </c>
      <c r="C35" s="140" t="s">
        <v>20</v>
      </c>
      <c r="D35" s="145" t="s">
        <v>76</v>
      </c>
      <c r="E35" s="105"/>
      <c r="F35" s="106"/>
      <c r="G35" s="104"/>
      <c r="H35" s="104"/>
      <c r="I35" s="104"/>
      <c r="J35" s="104"/>
      <c r="K35" s="105"/>
      <c r="L35" s="106"/>
      <c r="M35" s="106"/>
      <c r="N35" s="106"/>
      <c r="O35" s="129">
        <f t="shared" si="3"/>
        <v>100000</v>
      </c>
      <c r="P35" s="152">
        <v>100000</v>
      </c>
      <c r="Q35" s="151"/>
      <c r="R35" s="151"/>
      <c r="S35" s="151"/>
      <c r="T35" s="107" t="s">
        <v>49</v>
      </c>
      <c r="U35" s="104" t="s">
        <v>86</v>
      </c>
    </row>
    <row r="36" spans="1:21" s="108" customFormat="1" ht="150.75" hidden="1" customHeight="1" x14ac:dyDescent="0.25">
      <c r="A36" s="140">
        <v>18</v>
      </c>
      <c r="B36" s="140" t="s">
        <v>78</v>
      </c>
      <c r="C36" s="140" t="s">
        <v>20</v>
      </c>
      <c r="D36" s="145" t="s">
        <v>77</v>
      </c>
      <c r="E36" s="105"/>
      <c r="F36" s="106"/>
      <c r="G36" s="104"/>
      <c r="H36" s="104"/>
      <c r="I36" s="104"/>
      <c r="J36" s="104"/>
      <c r="K36" s="105"/>
      <c r="L36" s="106"/>
      <c r="M36" s="106"/>
      <c r="N36" s="106"/>
      <c r="O36" s="129">
        <f t="shared" si="3"/>
        <v>100000</v>
      </c>
      <c r="P36" s="152">
        <v>100000</v>
      </c>
      <c r="Q36" s="151"/>
      <c r="R36" s="151"/>
      <c r="S36" s="151"/>
      <c r="T36" s="107" t="s">
        <v>49</v>
      </c>
      <c r="U36" s="104" t="s">
        <v>86</v>
      </c>
    </row>
    <row r="37" spans="1:21" s="108" customFormat="1" ht="46.5" hidden="1" customHeight="1" x14ac:dyDescent="0.25">
      <c r="A37" s="140">
        <v>19</v>
      </c>
      <c r="B37" s="140" t="s">
        <v>23</v>
      </c>
      <c r="C37" s="140" t="s">
        <v>20</v>
      </c>
      <c r="D37" s="143" t="s">
        <v>79</v>
      </c>
      <c r="E37" s="105"/>
      <c r="F37" s="106"/>
      <c r="G37" s="104"/>
      <c r="H37" s="104"/>
      <c r="I37" s="104"/>
      <c r="J37" s="104"/>
      <c r="K37" s="105"/>
      <c r="L37" s="106"/>
      <c r="M37" s="106"/>
      <c r="N37" s="106"/>
      <c r="O37" s="129">
        <f t="shared" si="3"/>
        <v>100000</v>
      </c>
      <c r="P37" s="152">
        <v>100000</v>
      </c>
      <c r="Q37" s="151"/>
      <c r="R37" s="151"/>
      <c r="S37" s="151"/>
      <c r="T37" s="107" t="s">
        <v>49</v>
      </c>
      <c r="U37" s="104" t="s">
        <v>86</v>
      </c>
    </row>
    <row r="38" spans="1:21" s="108" customFormat="1" ht="33" hidden="1" x14ac:dyDescent="0.25">
      <c r="A38" s="140">
        <v>20</v>
      </c>
      <c r="B38" s="140" t="s">
        <v>23</v>
      </c>
      <c r="C38" s="140" t="s">
        <v>20</v>
      </c>
      <c r="D38" s="143" t="s">
        <v>80</v>
      </c>
      <c r="E38" s="105"/>
      <c r="F38" s="106"/>
      <c r="G38" s="104"/>
      <c r="H38" s="104"/>
      <c r="I38" s="104"/>
      <c r="J38" s="104"/>
      <c r="K38" s="105"/>
      <c r="L38" s="106"/>
      <c r="M38" s="106"/>
      <c r="N38" s="106"/>
      <c r="O38" s="129">
        <f t="shared" si="3"/>
        <v>100000</v>
      </c>
      <c r="P38" s="152">
        <v>100000</v>
      </c>
      <c r="Q38" s="151"/>
      <c r="R38" s="151"/>
      <c r="S38" s="151"/>
      <c r="T38" s="107" t="s">
        <v>49</v>
      </c>
      <c r="U38" s="104" t="s">
        <v>86</v>
      </c>
    </row>
    <row r="39" spans="1:21" s="108" customFormat="1" ht="135" hidden="1" customHeight="1" x14ac:dyDescent="0.25">
      <c r="A39" s="146">
        <v>21</v>
      </c>
      <c r="B39" s="146" t="s">
        <v>22</v>
      </c>
      <c r="C39" s="146" t="s">
        <v>20</v>
      </c>
      <c r="D39" s="147" t="s">
        <v>81</v>
      </c>
      <c r="E39" s="110"/>
      <c r="F39" s="111"/>
      <c r="G39" s="109"/>
      <c r="H39" s="109"/>
      <c r="I39" s="109"/>
      <c r="J39" s="109"/>
      <c r="K39" s="110"/>
      <c r="L39" s="111"/>
      <c r="M39" s="111"/>
      <c r="N39" s="111"/>
      <c r="O39" s="130">
        <f t="shared" si="3"/>
        <v>100000</v>
      </c>
      <c r="P39" s="153">
        <v>100000</v>
      </c>
      <c r="Q39" s="154"/>
      <c r="R39" s="154"/>
      <c r="S39" s="154"/>
      <c r="T39" s="112" t="s">
        <v>49</v>
      </c>
      <c r="U39" s="109" t="s">
        <v>86</v>
      </c>
    </row>
    <row r="40" spans="1:21" s="116" customFormat="1" ht="45.75" customHeight="1" x14ac:dyDescent="0.25">
      <c r="A40" s="148" t="s">
        <v>38</v>
      </c>
      <c r="B40" s="268" t="s">
        <v>41</v>
      </c>
      <c r="C40" s="268"/>
      <c r="D40" s="268"/>
      <c r="E40" s="114"/>
      <c r="F40" s="115"/>
      <c r="G40" s="115"/>
      <c r="H40" s="113"/>
      <c r="I40" s="113"/>
      <c r="J40" s="113"/>
      <c r="K40" s="114"/>
      <c r="L40" s="115"/>
      <c r="M40" s="115"/>
      <c r="N40" s="115"/>
      <c r="O40" s="131">
        <f>+O41+O54</f>
        <v>41255000</v>
      </c>
      <c r="P40" s="155">
        <f>+P41+P54</f>
        <v>19853000</v>
      </c>
      <c r="Q40" s="155">
        <f>+Q41+Q54</f>
        <v>13402000</v>
      </c>
      <c r="R40" s="155">
        <f>+R41+R54</f>
        <v>8000000</v>
      </c>
      <c r="S40" s="127">
        <v>0</v>
      </c>
      <c r="T40" s="113"/>
      <c r="U40" s="113"/>
    </row>
    <row r="41" spans="1:21" s="116" customFormat="1" ht="45.75" customHeight="1" x14ac:dyDescent="0.25">
      <c r="A41" s="148" t="s">
        <v>142</v>
      </c>
      <c r="B41" s="269" t="s">
        <v>148</v>
      </c>
      <c r="C41" s="270"/>
      <c r="D41" s="271"/>
      <c r="E41" s="114"/>
      <c r="F41" s="115"/>
      <c r="G41" s="115"/>
      <c r="H41" s="113"/>
      <c r="I41" s="113"/>
      <c r="J41" s="113"/>
      <c r="K41" s="114"/>
      <c r="L41" s="115"/>
      <c r="M41" s="115"/>
      <c r="N41" s="115"/>
      <c r="O41" s="131">
        <f>+P41+Q41+R41</f>
        <v>2400000</v>
      </c>
      <c r="P41" s="155">
        <f>SUM(P42:P53)</f>
        <v>2400000</v>
      </c>
      <c r="Q41" s="161">
        <f t="shared" ref="Q41:S41" si="4">SUM(Q42:Q53)</f>
        <v>0</v>
      </c>
      <c r="R41" s="161">
        <f t="shared" si="4"/>
        <v>0</v>
      </c>
      <c r="S41" s="161">
        <f t="shared" si="4"/>
        <v>0</v>
      </c>
      <c r="T41" s="113"/>
      <c r="U41" s="113"/>
    </row>
    <row r="42" spans="1:21" s="82" customFormat="1" ht="57" customHeight="1" x14ac:dyDescent="0.25">
      <c r="A42" s="42">
        <v>1</v>
      </c>
      <c r="B42" s="42" t="s">
        <v>10</v>
      </c>
      <c r="C42" s="42" t="s">
        <v>20</v>
      </c>
      <c r="D42" s="125" t="s">
        <v>143</v>
      </c>
      <c r="E42" s="117"/>
      <c r="F42" s="118"/>
      <c r="G42" s="42"/>
      <c r="H42" s="42"/>
      <c r="I42" s="42"/>
      <c r="J42" s="42"/>
      <c r="K42" s="117"/>
      <c r="L42" s="118"/>
      <c r="M42" s="118"/>
      <c r="N42" s="118"/>
      <c r="O42" s="157">
        <f>+P42+Q42+R42</f>
        <v>200000</v>
      </c>
      <c r="P42" s="158">
        <v>200000</v>
      </c>
      <c r="Q42" s="159"/>
      <c r="R42" s="159"/>
      <c r="S42" s="156"/>
      <c r="T42" s="119" t="s">
        <v>151</v>
      </c>
      <c r="U42" s="52" t="s">
        <v>86</v>
      </c>
    </row>
    <row r="43" spans="1:21" s="82" customFormat="1" ht="57" customHeight="1" x14ac:dyDescent="0.25">
      <c r="A43" s="42">
        <v>2</v>
      </c>
      <c r="B43" s="42" t="s">
        <v>10</v>
      </c>
      <c r="C43" s="42" t="s">
        <v>20</v>
      </c>
      <c r="D43" s="125" t="s">
        <v>156</v>
      </c>
      <c r="E43" s="117"/>
      <c r="F43" s="118"/>
      <c r="G43" s="42"/>
      <c r="H43" s="42"/>
      <c r="I43" s="42"/>
      <c r="J43" s="42"/>
      <c r="K43" s="117"/>
      <c r="L43" s="118"/>
      <c r="M43" s="118"/>
      <c r="N43" s="118"/>
      <c r="O43" s="157">
        <f t="shared" ref="O43:O52" si="5">+P43+Q43+R43</f>
        <v>200000</v>
      </c>
      <c r="P43" s="158">
        <v>200000</v>
      </c>
      <c r="Q43" s="159"/>
      <c r="R43" s="159"/>
      <c r="S43" s="156"/>
      <c r="T43" s="119" t="s">
        <v>151</v>
      </c>
      <c r="U43" s="52" t="s">
        <v>86</v>
      </c>
    </row>
    <row r="44" spans="1:21" s="82" customFormat="1" ht="71.25" customHeight="1" x14ac:dyDescent="0.3">
      <c r="A44" s="42">
        <v>3</v>
      </c>
      <c r="B44" s="42" t="s">
        <v>78</v>
      </c>
      <c r="C44" s="42" t="s">
        <v>20</v>
      </c>
      <c r="D44" s="126" t="s">
        <v>88</v>
      </c>
      <c r="E44" s="120"/>
      <c r="F44" s="120"/>
      <c r="G44" s="120"/>
      <c r="H44" s="121"/>
      <c r="I44" s="121"/>
      <c r="J44" s="121"/>
      <c r="K44" s="120"/>
      <c r="L44" s="120"/>
      <c r="M44" s="120"/>
      <c r="N44" s="120"/>
      <c r="O44" s="157">
        <f t="shared" si="5"/>
        <v>200000</v>
      </c>
      <c r="P44" s="158">
        <v>200000</v>
      </c>
      <c r="Q44" s="160"/>
      <c r="R44" s="160"/>
      <c r="S44" s="133"/>
      <c r="T44" s="119" t="s">
        <v>151</v>
      </c>
      <c r="U44" s="52" t="s">
        <v>86</v>
      </c>
    </row>
    <row r="45" spans="1:21" s="82" customFormat="1" ht="76.5" customHeight="1" x14ac:dyDescent="0.3">
      <c r="A45" s="42">
        <v>4</v>
      </c>
      <c r="B45" s="42" t="s">
        <v>78</v>
      </c>
      <c r="C45" s="42" t="s">
        <v>20</v>
      </c>
      <c r="D45" s="126" t="s">
        <v>89</v>
      </c>
      <c r="E45" s="120"/>
      <c r="F45" s="120"/>
      <c r="G45" s="120"/>
      <c r="H45" s="121"/>
      <c r="I45" s="121"/>
      <c r="J45" s="121"/>
      <c r="K45" s="120"/>
      <c r="L45" s="120"/>
      <c r="M45" s="120"/>
      <c r="N45" s="120"/>
      <c r="O45" s="157">
        <f t="shared" si="5"/>
        <v>200000</v>
      </c>
      <c r="P45" s="158">
        <v>200000</v>
      </c>
      <c r="Q45" s="160"/>
      <c r="R45" s="160"/>
      <c r="S45" s="133"/>
      <c r="T45" s="119" t="s">
        <v>151</v>
      </c>
      <c r="U45" s="52" t="s">
        <v>86</v>
      </c>
    </row>
    <row r="46" spans="1:21" s="82" customFormat="1" ht="71.25" customHeight="1" x14ac:dyDescent="0.3">
      <c r="A46" s="42">
        <v>5</v>
      </c>
      <c r="B46" s="42" t="s">
        <v>78</v>
      </c>
      <c r="C46" s="42" t="s">
        <v>20</v>
      </c>
      <c r="D46" s="126" t="s">
        <v>90</v>
      </c>
      <c r="E46" s="120"/>
      <c r="F46" s="120"/>
      <c r="G46" s="120"/>
      <c r="H46" s="121"/>
      <c r="I46" s="121"/>
      <c r="J46" s="121"/>
      <c r="K46" s="120"/>
      <c r="L46" s="120"/>
      <c r="M46" s="120"/>
      <c r="N46" s="120"/>
      <c r="O46" s="157">
        <f t="shared" si="5"/>
        <v>200000</v>
      </c>
      <c r="P46" s="158">
        <v>200000</v>
      </c>
      <c r="Q46" s="160"/>
      <c r="R46" s="160"/>
      <c r="S46" s="133"/>
      <c r="T46" s="119" t="s">
        <v>151</v>
      </c>
      <c r="U46" s="52" t="s">
        <v>86</v>
      </c>
    </row>
    <row r="47" spans="1:21" s="82" customFormat="1" ht="85.5" customHeight="1" x14ac:dyDescent="0.3">
      <c r="A47" s="42">
        <v>6</v>
      </c>
      <c r="B47" s="42" t="s">
        <v>78</v>
      </c>
      <c r="C47" s="42" t="s">
        <v>20</v>
      </c>
      <c r="D47" s="126" t="s">
        <v>91</v>
      </c>
      <c r="E47" s="120"/>
      <c r="F47" s="120"/>
      <c r="G47" s="120"/>
      <c r="H47" s="121"/>
      <c r="I47" s="121"/>
      <c r="J47" s="121"/>
      <c r="K47" s="120"/>
      <c r="L47" s="120"/>
      <c r="M47" s="120"/>
      <c r="N47" s="120"/>
      <c r="O47" s="157">
        <f t="shared" si="5"/>
        <v>200000</v>
      </c>
      <c r="P47" s="158">
        <v>200000</v>
      </c>
      <c r="Q47" s="160"/>
      <c r="R47" s="160"/>
      <c r="S47" s="133"/>
      <c r="T47" s="119" t="s">
        <v>151</v>
      </c>
      <c r="U47" s="52" t="s">
        <v>86</v>
      </c>
    </row>
    <row r="48" spans="1:21" s="82" customFormat="1" ht="45.75" customHeight="1" x14ac:dyDescent="0.3">
      <c r="A48" s="42">
        <v>7</v>
      </c>
      <c r="B48" s="42" t="s">
        <v>78</v>
      </c>
      <c r="C48" s="42" t="s">
        <v>20</v>
      </c>
      <c r="D48" s="126" t="s">
        <v>154</v>
      </c>
      <c r="E48" s="120"/>
      <c r="F48" s="120"/>
      <c r="G48" s="120"/>
      <c r="H48" s="121"/>
      <c r="I48" s="121"/>
      <c r="J48" s="121"/>
      <c r="K48" s="120"/>
      <c r="L48" s="120"/>
      <c r="M48" s="120"/>
      <c r="N48" s="120"/>
      <c r="O48" s="157">
        <f t="shared" si="5"/>
        <v>200000</v>
      </c>
      <c r="P48" s="158">
        <v>200000</v>
      </c>
      <c r="Q48" s="160"/>
      <c r="R48" s="160"/>
      <c r="S48" s="133"/>
      <c r="T48" s="119" t="s">
        <v>151</v>
      </c>
      <c r="U48" s="52" t="s">
        <v>86</v>
      </c>
    </row>
    <row r="49" spans="1:21" s="82" customFormat="1" ht="45.75" customHeight="1" x14ac:dyDescent="0.3">
      <c r="A49" s="42">
        <v>8</v>
      </c>
      <c r="B49" s="42" t="s">
        <v>78</v>
      </c>
      <c r="C49" s="42" t="s">
        <v>20</v>
      </c>
      <c r="D49" s="126" t="s">
        <v>153</v>
      </c>
      <c r="E49" s="120"/>
      <c r="F49" s="120"/>
      <c r="G49" s="120"/>
      <c r="H49" s="121"/>
      <c r="I49" s="121"/>
      <c r="J49" s="121"/>
      <c r="K49" s="120"/>
      <c r="L49" s="120"/>
      <c r="M49" s="120"/>
      <c r="N49" s="120"/>
      <c r="O49" s="157">
        <f t="shared" si="5"/>
        <v>200000</v>
      </c>
      <c r="P49" s="158">
        <v>200000</v>
      </c>
      <c r="Q49" s="160"/>
      <c r="R49" s="160"/>
      <c r="S49" s="133"/>
      <c r="T49" s="119"/>
      <c r="U49" s="52" t="s">
        <v>86</v>
      </c>
    </row>
    <row r="50" spans="1:21" s="82" customFormat="1" ht="44.25" customHeight="1" x14ac:dyDescent="0.3">
      <c r="A50" s="42">
        <v>9</v>
      </c>
      <c r="B50" s="42" t="s">
        <v>23</v>
      </c>
      <c r="C50" s="42" t="s">
        <v>20</v>
      </c>
      <c r="D50" s="125" t="s">
        <v>144</v>
      </c>
      <c r="E50" s="120"/>
      <c r="F50" s="120"/>
      <c r="G50" s="120"/>
      <c r="H50" s="121"/>
      <c r="I50" s="121"/>
      <c r="J50" s="121"/>
      <c r="K50" s="120"/>
      <c r="L50" s="120"/>
      <c r="M50" s="120"/>
      <c r="N50" s="120"/>
      <c r="O50" s="157">
        <f t="shared" si="5"/>
        <v>200000</v>
      </c>
      <c r="P50" s="158">
        <v>200000</v>
      </c>
      <c r="Q50" s="160"/>
      <c r="R50" s="160"/>
      <c r="S50" s="133"/>
      <c r="T50" s="119" t="s">
        <v>151</v>
      </c>
      <c r="U50" s="52" t="s">
        <v>86</v>
      </c>
    </row>
    <row r="51" spans="1:21" s="82" customFormat="1" ht="44.25" customHeight="1" x14ac:dyDescent="0.3">
      <c r="A51" s="42">
        <v>10</v>
      </c>
      <c r="B51" s="42" t="s">
        <v>23</v>
      </c>
      <c r="C51" s="42" t="s">
        <v>20</v>
      </c>
      <c r="D51" s="125" t="s">
        <v>145</v>
      </c>
      <c r="E51" s="120"/>
      <c r="F51" s="120"/>
      <c r="G51" s="120"/>
      <c r="H51" s="121"/>
      <c r="I51" s="121"/>
      <c r="J51" s="121"/>
      <c r="K51" s="120"/>
      <c r="L51" s="120"/>
      <c r="M51" s="120"/>
      <c r="N51" s="120"/>
      <c r="O51" s="157">
        <f t="shared" si="5"/>
        <v>200000</v>
      </c>
      <c r="P51" s="158">
        <v>200000</v>
      </c>
      <c r="Q51" s="160"/>
      <c r="R51" s="160"/>
      <c r="S51" s="133"/>
      <c r="T51" s="119" t="s">
        <v>151</v>
      </c>
      <c r="U51" s="52" t="s">
        <v>86</v>
      </c>
    </row>
    <row r="52" spans="1:21" s="173" customFormat="1" ht="44.25" customHeight="1" x14ac:dyDescent="0.3">
      <c r="A52" s="164">
        <v>11</v>
      </c>
      <c r="B52" s="164" t="s">
        <v>23</v>
      </c>
      <c r="C52" s="164" t="s">
        <v>20</v>
      </c>
      <c r="D52" s="165" t="s">
        <v>146</v>
      </c>
      <c r="E52" s="166"/>
      <c r="F52" s="166"/>
      <c r="G52" s="166"/>
      <c r="H52" s="167"/>
      <c r="I52" s="167"/>
      <c r="J52" s="167"/>
      <c r="K52" s="166"/>
      <c r="L52" s="166"/>
      <c r="M52" s="166"/>
      <c r="N52" s="166"/>
      <c r="O52" s="168">
        <f t="shared" si="5"/>
        <v>200000</v>
      </c>
      <c r="P52" s="169">
        <v>200000</v>
      </c>
      <c r="Q52" s="170"/>
      <c r="R52" s="170"/>
      <c r="S52" s="171"/>
      <c r="T52" s="172" t="s">
        <v>151</v>
      </c>
      <c r="U52" s="50" t="s">
        <v>86</v>
      </c>
    </row>
    <row r="53" spans="1:21" s="82" customFormat="1" ht="110.25" x14ac:dyDescent="0.3">
      <c r="A53" s="42">
        <v>12</v>
      </c>
      <c r="B53" s="42" t="s">
        <v>22</v>
      </c>
      <c r="C53" s="42" t="s">
        <v>20</v>
      </c>
      <c r="D53" s="125" t="s">
        <v>147</v>
      </c>
      <c r="E53" s="120"/>
      <c r="F53" s="120"/>
      <c r="G53" s="120"/>
      <c r="H53" s="121"/>
      <c r="I53" s="121"/>
      <c r="J53" s="121"/>
      <c r="K53" s="120"/>
      <c r="L53" s="120"/>
      <c r="M53" s="120"/>
      <c r="N53" s="120"/>
      <c r="O53" s="157">
        <f>+P53+Q53+R53</f>
        <v>200000</v>
      </c>
      <c r="P53" s="158">
        <v>200000</v>
      </c>
      <c r="Q53" s="160"/>
      <c r="R53" s="160"/>
      <c r="S53" s="133"/>
      <c r="T53" s="119" t="s">
        <v>151</v>
      </c>
      <c r="U53" s="52" t="s">
        <v>155</v>
      </c>
    </row>
    <row r="54" spans="1:21" s="116" customFormat="1" ht="34.5" customHeight="1" x14ac:dyDescent="0.25">
      <c r="A54" s="148" t="s">
        <v>149</v>
      </c>
      <c r="B54" s="269" t="s">
        <v>150</v>
      </c>
      <c r="C54" s="270"/>
      <c r="D54" s="271"/>
      <c r="E54" s="114"/>
      <c r="F54" s="115"/>
      <c r="G54" s="115"/>
      <c r="H54" s="113"/>
      <c r="I54" s="113"/>
      <c r="J54" s="113"/>
      <c r="K54" s="114"/>
      <c r="L54" s="115"/>
      <c r="M54" s="115"/>
      <c r="N54" s="115"/>
      <c r="O54" s="131">
        <f>+P54+Q54+R54</f>
        <v>38855000</v>
      </c>
      <c r="P54" s="155">
        <f>17853000-400000</f>
        <v>17453000</v>
      </c>
      <c r="Q54" s="155">
        <v>13402000</v>
      </c>
      <c r="R54" s="155">
        <v>8000000</v>
      </c>
      <c r="S54" s="132"/>
      <c r="T54" s="113"/>
      <c r="U54" s="148"/>
    </row>
    <row r="55" spans="1:21" s="82" customFormat="1" ht="57" customHeight="1" x14ac:dyDescent="0.3">
      <c r="A55" s="42">
        <v>1</v>
      </c>
      <c r="B55" s="42" t="s">
        <v>10</v>
      </c>
      <c r="C55" s="42" t="s">
        <v>20</v>
      </c>
      <c r="D55" s="125" t="s">
        <v>143</v>
      </c>
      <c r="E55" s="117"/>
      <c r="F55" s="118"/>
      <c r="G55" s="42"/>
      <c r="H55" s="42"/>
      <c r="I55" s="42"/>
      <c r="J55" s="42"/>
      <c r="K55" s="117"/>
      <c r="L55" s="118"/>
      <c r="M55" s="122" t="s">
        <v>152</v>
      </c>
      <c r="N55" s="118"/>
      <c r="O55" s="157"/>
      <c r="P55" s="160"/>
      <c r="Q55" s="160"/>
      <c r="R55" s="160"/>
      <c r="S55" s="133"/>
      <c r="T55" s="119" t="s">
        <v>48</v>
      </c>
      <c r="U55" s="52" t="s">
        <v>86</v>
      </c>
    </row>
    <row r="56" spans="1:21" s="82" customFormat="1" ht="56.25" x14ac:dyDescent="0.3">
      <c r="A56" s="42">
        <v>2</v>
      </c>
      <c r="B56" s="42" t="s">
        <v>78</v>
      </c>
      <c r="C56" s="42" t="s">
        <v>20</v>
      </c>
      <c r="D56" s="126" t="s">
        <v>90</v>
      </c>
      <c r="E56" s="120"/>
      <c r="F56" s="120"/>
      <c r="G56" s="120"/>
      <c r="H56" s="121"/>
      <c r="I56" s="121"/>
      <c r="J56" s="121"/>
      <c r="K56" s="120"/>
      <c r="L56" s="120"/>
      <c r="M56" s="122" t="s">
        <v>152</v>
      </c>
      <c r="N56" s="120"/>
      <c r="O56" s="160"/>
      <c r="P56" s="160"/>
      <c r="Q56" s="160"/>
      <c r="R56" s="160"/>
      <c r="S56" s="133"/>
      <c r="T56" s="119" t="s">
        <v>48</v>
      </c>
      <c r="U56" s="52" t="s">
        <v>86</v>
      </c>
    </row>
    <row r="57" spans="1:21" s="82" customFormat="1" ht="75" x14ac:dyDescent="0.3">
      <c r="A57" s="42">
        <v>3</v>
      </c>
      <c r="B57" s="42" t="s">
        <v>78</v>
      </c>
      <c r="C57" s="42" t="s">
        <v>20</v>
      </c>
      <c r="D57" s="126" t="s">
        <v>91</v>
      </c>
      <c r="E57" s="120"/>
      <c r="F57" s="120"/>
      <c r="G57" s="120"/>
      <c r="H57" s="121"/>
      <c r="I57" s="121"/>
      <c r="J57" s="121"/>
      <c r="K57" s="120"/>
      <c r="L57" s="120"/>
      <c r="M57" s="122" t="s">
        <v>152</v>
      </c>
      <c r="N57" s="120"/>
      <c r="O57" s="160"/>
      <c r="P57" s="160"/>
      <c r="Q57" s="160"/>
      <c r="R57" s="160"/>
      <c r="S57" s="133"/>
      <c r="T57" s="119" t="s">
        <v>48</v>
      </c>
      <c r="U57" s="52" t="s">
        <v>86</v>
      </c>
    </row>
    <row r="58" spans="1:21" s="82" customFormat="1" ht="44.25" customHeight="1" x14ac:dyDescent="0.3">
      <c r="A58" s="42">
        <v>4</v>
      </c>
      <c r="B58" s="42" t="s">
        <v>23</v>
      </c>
      <c r="C58" s="42" t="s">
        <v>20</v>
      </c>
      <c r="D58" s="125" t="s">
        <v>144</v>
      </c>
      <c r="E58" s="120"/>
      <c r="F58" s="120"/>
      <c r="G58" s="120"/>
      <c r="H58" s="121"/>
      <c r="I58" s="121"/>
      <c r="J58" s="121"/>
      <c r="K58" s="120"/>
      <c r="L58" s="120"/>
      <c r="M58" s="122" t="s">
        <v>152</v>
      </c>
      <c r="N58" s="120"/>
      <c r="O58" s="160"/>
      <c r="P58" s="160"/>
      <c r="Q58" s="160"/>
      <c r="R58" s="160"/>
      <c r="S58" s="133"/>
      <c r="T58" s="119" t="s">
        <v>48</v>
      </c>
      <c r="U58" s="52" t="s">
        <v>86</v>
      </c>
    </row>
    <row r="59" spans="1:21" s="82" customFormat="1" ht="44.25" customHeight="1" x14ac:dyDescent="0.3">
      <c r="A59" s="42">
        <v>5</v>
      </c>
      <c r="B59" s="42" t="s">
        <v>23</v>
      </c>
      <c r="C59" s="42" t="s">
        <v>20</v>
      </c>
      <c r="D59" s="125" t="s">
        <v>145</v>
      </c>
      <c r="E59" s="120"/>
      <c r="F59" s="120"/>
      <c r="G59" s="120"/>
      <c r="H59" s="121"/>
      <c r="I59" s="121"/>
      <c r="J59" s="121"/>
      <c r="K59" s="120"/>
      <c r="L59" s="120"/>
      <c r="M59" s="122" t="s">
        <v>152</v>
      </c>
      <c r="N59" s="120"/>
      <c r="O59" s="160"/>
      <c r="P59" s="160"/>
      <c r="Q59" s="160"/>
      <c r="R59" s="160"/>
      <c r="S59" s="133"/>
      <c r="T59" s="119" t="s">
        <v>48</v>
      </c>
      <c r="U59" s="52" t="s">
        <v>86</v>
      </c>
    </row>
    <row r="60" spans="1:21" s="82" customFormat="1" ht="44.25" customHeight="1" x14ac:dyDescent="0.3">
      <c r="A60" s="42">
        <v>6</v>
      </c>
      <c r="B60" s="42" t="s">
        <v>23</v>
      </c>
      <c r="C60" s="42" t="s">
        <v>20</v>
      </c>
      <c r="D60" s="165" t="s">
        <v>146</v>
      </c>
      <c r="E60" s="120"/>
      <c r="F60" s="120"/>
      <c r="G60" s="120"/>
      <c r="H60" s="121"/>
      <c r="I60" s="121"/>
      <c r="J60" s="121"/>
      <c r="K60" s="120"/>
      <c r="L60" s="120"/>
      <c r="M60" s="122" t="s">
        <v>152</v>
      </c>
      <c r="N60" s="120"/>
      <c r="O60" s="160"/>
      <c r="P60" s="160"/>
      <c r="Q60" s="160"/>
      <c r="R60" s="160"/>
      <c r="S60" s="133"/>
      <c r="T60" s="119" t="s">
        <v>48</v>
      </c>
      <c r="U60" s="52" t="s">
        <v>86</v>
      </c>
    </row>
    <row r="61" spans="1:21" s="82" customFormat="1" ht="124.5" customHeight="1" x14ac:dyDescent="0.3">
      <c r="A61" s="42">
        <v>7</v>
      </c>
      <c r="B61" s="42" t="s">
        <v>22</v>
      </c>
      <c r="C61" s="42" t="s">
        <v>20</v>
      </c>
      <c r="D61" s="125" t="s">
        <v>147</v>
      </c>
      <c r="E61" s="120"/>
      <c r="F61" s="120"/>
      <c r="G61" s="120"/>
      <c r="H61" s="121"/>
      <c r="I61" s="121"/>
      <c r="J61" s="121"/>
      <c r="K61" s="120"/>
      <c r="L61" s="120"/>
      <c r="M61" s="122" t="s">
        <v>152</v>
      </c>
      <c r="N61" s="120"/>
      <c r="O61" s="160"/>
      <c r="P61" s="160"/>
      <c r="Q61" s="160"/>
      <c r="R61" s="160"/>
      <c r="S61" s="133"/>
      <c r="T61" s="119" t="s">
        <v>48</v>
      </c>
      <c r="U61" s="52" t="s">
        <v>155</v>
      </c>
    </row>
  </sheetData>
  <mergeCells count="31">
    <mergeCell ref="A1:U1"/>
    <mergeCell ref="A2:U2"/>
    <mergeCell ref="A3:U3"/>
    <mergeCell ref="A4:A7"/>
    <mergeCell ref="B4:B7"/>
    <mergeCell ref="C4:C7"/>
    <mergeCell ref="D4:D7"/>
    <mergeCell ref="E4:L4"/>
    <mergeCell ref="M4:M7"/>
    <mergeCell ref="N4:N7"/>
    <mergeCell ref="B11:D11"/>
    <mergeCell ref="O4:O7"/>
    <mergeCell ref="P4:S6"/>
    <mergeCell ref="T4:T7"/>
    <mergeCell ref="U4:U7"/>
    <mergeCell ref="E5:F5"/>
    <mergeCell ref="G5:L5"/>
    <mergeCell ref="E6:E7"/>
    <mergeCell ref="F6:F7"/>
    <mergeCell ref="G6:G7"/>
    <mergeCell ref="H6:H7"/>
    <mergeCell ref="I6:J6"/>
    <mergeCell ref="K6:K7"/>
    <mergeCell ref="L6:L7"/>
    <mergeCell ref="B9:D9"/>
    <mergeCell ref="B10:D10"/>
    <mergeCell ref="B14:D14"/>
    <mergeCell ref="B17:D17"/>
    <mergeCell ref="B40:D40"/>
    <mergeCell ref="B41:D41"/>
    <mergeCell ref="B54:D54"/>
  </mergeCells>
  <pageMargins left="0.17" right="0.17" top="0.33" bottom="0.26" header="0.2" footer="0.3"/>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32"/>
  <sheetViews>
    <sheetView tabSelected="1" zoomScale="70" zoomScaleNormal="70" workbookViewId="0">
      <pane ySplit="7" topLeftCell="A8" activePane="bottomLeft" state="frozen"/>
      <selection pane="bottomLeft" activeCell="R18" sqref="R18"/>
    </sheetView>
  </sheetViews>
  <sheetFormatPr defaultRowHeight="15.75" x14ac:dyDescent="0.25"/>
  <cols>
    <col min="1" max="1" width="6.7109375" style="184" customWidth="1"/>
    <col min="2" max="2" width="30.5703125" style="174" customWidth="1"/>
    <col min="3" max="3" width="13.85546875" style="174" customWidth="1"/>
    <col min="4" max="4" width="46.28515625" style="174" customWidth="1"/>
    <col min="5" max="5" width="22.42578125" style="174" customWidth="1"/>
    <col min="6" max="6" width="13" style="188" customWidth="1"/>
    <col min="7" max="7" width="14.42578125" style="188" customWidth="1"/>
    <col min="8" max="8" width="18" style="188" customWidth="1"/>
    <col min="9" max="9" width="14.42578125" style="188" customWidth="1"/>
    <col min="10" max="10" width="14.28515625" style="188" customWidth="1"/>
    <col min="11" max="11" width="16.42578125" style="188" customWidth="1"/>
    <col min="12" max="12" width="15.85546875" style="188" customWidth="1"/>
    <col min="13" max="13" width="17.140625" style="184" customWidth="1"/>
    <col min="14" max="14" width="18" style="184" customWidth="1"/>
    <col min="15" max="16384" width="9.140625" style="174"/>
  </cols>
  <sheetData>
    <row r="1" spans="1:17" ht="41.25" customHeight="1" x14ac:dyDescent="0.35">
      <c r="A1" s="295" t="s">
        <v>196</v>
      </c>
      <c r="B1" s="296"/>
      <c r="C1" s="296"/>
      <c r="D1" s="296"/>
      <c r="E1" s="296"/>
      <c r="F1" s="296"/>
      <c r="G1" s="296"/>
      <c r="H1" s="296"/>
      <c r="I1" s="297"/>
      <c r="J1" s="297"/>
      <c r="K1" s="297"/>
      <c r="L1" s="297"/>
      <c r="M1" s="297"/>
      <c r="N1" s="297"/>
    </row>
    <row r="2" spans="1:17" ht="23.25" x14ac:dyDescent="0.35">
      <c r="A2" s="298" t="s">
        <v>201</v>
      </c>
      <c r="B2" s="299"/>
      <c r="C2" s="299"/>
      <c r="D2" s="299"/>
      <c r="E2" s="299"/>
      <c r="F2" s="299"/>
      <c r="G2" s="299"/>
      <c r="H2" s="299"/>
      <c r="I2" s="300"/>
      <c r="J2" s="300"/>
      <c r="K2" s="300"/>
      <c r="L2" s="300"/>
      <c r="M2" s="300"/>
      <c r="N2" s="300"/>
      <c r="P2" s="174" t="s">
        <v>198</v>
      </c>
    </row>
    <row r="3" spans="1:17" x14ac:dyDescent="0.25">
      <c r="A3" s="301" t="s">
        <v>15</v>
      </c>
      <c r="B3" s="302"/>
      <c r="C3" s="302"/>
      <c r="D3" s="302"/>
      <c r="E3" s="302"/>
      <c r="F3" s="302"/>
      <c r="G3" s="302"/>
      <c r="H3" s="302"/>
      <c r="I3" s="303"/>
      <c r="J3" s="303"/>
      <c r="K3" s="303"/>
      <c r="L3" s="303"/>
      <c r="M3" s="303"/>
      <c r="N3" s="303"/>
    </row>
    <row r="4" spans="1:17" ht="43.5" customHeight="1" x14ac:dyDescent="0.25">
      <c r="A4" s="304" t="s">
        <v>0</v>
      </c>
      <c r="B4" s="304" t="s">
        <v>83</v>
      </c>
      <c r="C4" s="304" t="s">
        <v>11</v>
      </c>
      <c r="D4" s="293" t="s">
        <v>1</v>
      </c>
      <c r="E4" s="304" t="s">
        <v>159</v>
      </c>
      <c r="F4" s="304"/>
      <c r="G4" s="293" t="s">
        <v>2</v>
      </c>
      <c r="H4" s="322" t="s">
        <v>192</v>
      </c>
      <c r="I4" s="316" t="s">
        <v>195</v>
      </c>
      <c r="J4" s="316"/>
      <c r="K4" s="316"/>
      <c r="L4" s="316"/>
      <c r="M4" s="293" t="s">
        <v>45</v>
      </c>
      <c r="N4" s="293" t="s">
        <v>157</v>
      </c>
      <c r="P4" s="174" t="s">
        <v>197</v>
      </c>
    </row>
    <row r="5" spans="1:17" ht="23.25" customHeight="1" x14ac:dyDescent="0.25">
      <c r="A5" s="304"/>
      <c r="B5" s="304"/>
      <c r="C5" s="304"/>
      <c r="D5" s="293"/>
      <c r="E5" s="294" t="s">
        <v>12</v>
      </c>
      <c r="F5" s="306" t="s">
        <v>4</v>
      </c>
      <c r="G5" s="293"/>
      <c r="H5" s="322"/>
      <c r="I5" s="316" t="s">
        <v>191</v>
      </c>
      <c r="J5" s="316" t="s">
        <v>160</v>
      </c>
      <c r="K5" s="316"/>
      <c r="L5" s="316"/>
      <c r="M5" s="293"/>
      <c r="N5" s="293"/>
    </row>
    <row r="6" spans="1:17" ht="81.75" customHeight="1" x14ac:dyDescent="0.25">
      <c r="A6" s="305"/>
      <c r="B6" s="305"/>
      <c r="C6" s="305"/>
      <c r="D6" s="294"/>
      <c r="E6" s="315"/>
      <c r="F6" s="307"/>
      <c r="G6" s="294"/>
      <c r="H6" s="323"/>
      <c r="I6" s="317"/>
      <c r="J6" s="231" t="s">
        <v>32</v>
      </c>
      <c r="K6" s="231" t="s">
        <v>33</v>
      </c>
      <c r="L6" s="231" t="s">
        <v>34</v>
      </c>
      <c r="M6" s="294"/>
      <c r="N6" s="294"/>
      <c r="P6" s="174" t="s">
        <v>199</v>
      </c>
    </row>
    <row r="7" spans="1:17" ht="24.75" customHeight="1" x14ac:dyDescent="0.25">
      <c r="A7" s="19">
        <v>1</v>
      </c>
      <c r="B7" s="19">
        <v>2</v>
      </c>
      <c r="C7" s="19">
        <v>3</v>
      </c>
      <c r="D7" s="19">
        <v>4</v>
      </c>
      <c r="E7" s="19">
        <v>5</v>
      </c>
      <c r="F7" s="207">
        <v>6</v>
      </c>
      <c r="G7" s="207">
        <v>7</v>
      </c>
      <c r="H7" s="207">
        <v>8</v>
      </c>
      <c r="I7" s="207">
        <v>9</v>
      </c>
      <c r="J7" s="198" t="s">
        <v>24</v>
      </c>
      <c r="K7" s="198" t="s">
        <v>25</v>
      </c>
      <c r="L7" s="198" t="s">
        <v>161</v>
      </c>
      <c r="M7" s="19">
        <v>10</v>
      </c>
      <c r="N7" s="19">
        <v>11</v>
      </c>
      <c r="Q7" s="174" t="s">
        <v>158</v>
      </c>
    </row>
    <row r="8" spans="1:17" s="175" customFormat="1" ht="25.5" customHeight="1" x14ac:dyDescent="0.25">
      <c r="A8" s="230"/>
      <c r="B8" s="311" t="s">
        <v>87</v>
      </c>
      <c r="C8" s="311"/>
      <c r="D8" s="311"/>
      <c r="E8" s="208"/>
      <c r="F8" s="205"/>
      <c r="G8" s="205"/>
      <c r="H8" s="205">
        <f t="shared" ref="H8" si="0">+H9+H16</f>
        <v>67400</v>
      </c>
      <c r="I8" s="205">
        <f t="shared" ref="I8:L8" si="1">+I9+I16</f>
        <v>91565</v>
      </c>
      <c r="J8" s="205">
        <f t="shared" si="1"/>
        <v>16456</v>
      </c>
      <c r="K8" s="205">
        <f t="shared" si="1"/>
        <v>11109</v>
      </c>
      <c r="L8" s="205">
        <f t="shared" si="1"/>
        <v>64000</v>
      </c>
      <c r="M8" s="230"/>
      <c r="N8" s="230"/>
    </row>
    <row r="9" spans="1:17" s="175" customFormat="1" ht="30.75" customHeight="1" x14ac:dyDescent="0.25">
      <c r="A9" s="204" t="s">
        <v>36</v>
      </c>
      <c r="B9" s="312" t="s">
        <v>37</v>
      </c>
      <c r="C9" s="313"/>
      <c r="D9" s="314"/>
      <c r="E9" s="209"/>
      <c r="F9" s="210"/>
      <c r="G9" s="210"/>
      <c r="H9" s="210">
        <f t="shared" ref="H9:L9" si="2">+H10+H14</f>
        <v>67400</v>
      </c>
      <c r="I9" s="211">
        <f t="shared" si="2"/>
        <v>2831.7750000000001</v>
      </c>
      <c r="J9" s="210">
        <f t="shared" si="2"/>
        <v>2831.7750000000001</v>
      </c>
      <c r="K9" s="212">
        <f t="shared" si="2"/>
        <v>0</v>
      </c>
      <c r="L9" s="212">
        <f t="shared" si="2"/>
        <v>0</v>
      </c>
      <c r="M9" s="204"/>
      <c r="N9" s="204"/>
    </row>
    <row r="10" spans="1:17" s="175" customFormat="1" ht="48.75" customHeight="1" x14ac:dyDescent="0.25">
      <c r="A10" s="228" t="s">
        <v>39</v>
      </c>
      <c r="B10" s="318" t="s">
        <v>44</v>
      </c>
      <c r="C10" s="319"/>
      <c r="D10" s="320"/>
      <c r="E10" s="213"/>
      <c r="F10" s="186"/>
      <c r="G10" s="186"/>
      <c r="H10" s="186">
        <f>+SUM(H11:H13)</f>
        <v>67400</v>
      </c>
      <c r="I10" s="189">
        <f t="shared" ref="I10:L10" si="3">+SUM(I11:I13)</f>
        <v>1731.7750000000001</v>
      </c>
      <c r="J10" s="189">
        <f t="shared" si="3"/>
        <v>1731.7750000000001</v>
      </c>
      <c r="K10" s="206">
        <f t="shared" si="3"/>
        <v>0</v>
      </c>
      <c r="L10" s="206">
        <f t="shared" si="3"/>
        <v>0</v>
      </c>
      <c r="M10" s="228"/>
      <c r="N10" s="228"/>
    </row>
    <row r="11" spans="1:17" s="175" customFormat="1" ht="39.950000000000003" customHeight="1" x14ac:dyDescent="0.25">
      <c r="A11" s="176">
        <v>1</v>
      </c>
      <c r="B11" s="177" t="s">
        <v>10</v>
      </c>
      <c r="C11" s="177">
        <v>8010660</v>
      </c>
      <c r="D11" s="178" t="s">
        <v>185</v>
      </c>
      <c r="E11" s="179" t="s">
        <v>188</v>
      </c>
      <c r="F11" s="192"/>
      <c r="G11" s="234" t="s">
        <v>202</v>
      </c>
      <c r="H11" s="193">
        <v>32000</v>
      </c>
      <c r="I11" s="214">
        <f>+J11</f>
        <v>724.29</v>
      </c>
      <c r="J11" s="190">
        <v>724.29</v>
      </c>
      <c r="K11" s="215"/>
      <c r="L11" s="215"/>
      <c r="M11" s="191" t="s">
        <v>193</v>
      </c>
      <c r="N11" s="203" t="s">
        <v>194</v>
      </c>
    </row>
    <row r="12" spans="1:17" s="175" customFormat="1" ht="40.5" customHeight="1" x14ac:dyDescent="0.25">
      <c r="A12" s="176">
        <v>2</v>
      </c>
      <c r="B12" s="177" t="s">
        <v>10</v>
      </c>
      <c r="C12" s="177">
        <v>8019319</v>
      </c>
      <c r="D12" s="178" t="s">
        <v>186</v>
      </c>
      <c r="E12" s="179" t="s">
        <v>189</v>
      </c>
      <c r="F12" s="192"/>
      <c r="G12" s="234" t="s">
        <v>202</v>
      </c>
      <c r="H12" s="193">
        <v>28900</v>
      </c>
      <c r="I12" s="214">
        <f t="shared" ref="I12:I13" si="4">+J12</f>
        <v>926.65700000000004</v>
      </c>
      <c r="J12" s="190">
        <v>926.65700000000004</v>
      </c>
      <c r="K12" s="215"/>
      <c r="L12" s="215"/>
      <c r="M12" s="191" t="s">
        <v>193</v>
      </c>
      <c r="N12" s="203" t="s">
        <v>194</v>
      </c>
    </row>
    <row r="13" spans="1:17" s="175" customFormat="1" ht="40.5" customHeight="1" x14ac:dyDescent="0.25">
      <c r="A13" s="176">
        <v>3</v>
      </c>
      <c r="B13" s="177" t="s">
        <v>10</v>
      </c>
      <c r="C13" s="177">
        <v>8010659</v>
      </c>
      <c r="D13" s="178" t="s">
        <v>187</v>
      </c>
      <c r="E13" s="179" t="s">
        <v>190</v>
      </c>
      <c r="F13" s="192"/>
      <c r="G13" s="234" t="s">
        <v>202</v>
      </c>
      <c r="H13" s="193">
        <v>6500</v>
      </c>
      <c r="I13" s="214">
        <f t="shared" si="4"/>
        <v>80.828000000000003</v>
      </c>
      <c r="J13" s="190">
        <v>80.828000000000003</v>
      </c>
      <c r="K13" s="215"/>
      <c r="L13" s="215"/>
      <c r="M13" s="191" t="s">
        <v>193</v>
      </c>
      <c r="N13" s="203" t="s">
        <v>194</v>
      </c>
    </row>
    <row r="14" spans="1:17" s="175" customFormat="1" ht="33.75" customHeight="1" x14ac:dyDescent="0.25">
      <c r="A14" s="228" t="s">
        <v>39</v>
      </c>
      <c r="B14" s="318" t="s">
        <v>163</v>
      </c>
      <c r="C14" s="319"/>
      <c r="D14" s="320"/>
      <c r="E14" s="213"/>
      <c r="F14" s="186"/>
      <c r="G14" s="186"/>
      <c r="H14" s="186">
        <f t="shared" ref="H14:L14" si="5">+H15</f>
        <v>0</v>
      </c>
      <c r="I14" s="186">
        <f t="shared" si="5"/>
        <v>1100</v>
      </c>
      <c r="J14" s="186">
        <f t="shared" si="5"/>
        <v>1100</v>
      </c>
      <c r="K14" s="206">
        <f t="shared" si="5"/>
        <v>0</v>
      </c>
      <c r="L14" s="206">
        <f t="shared" si="5"/>
        <v>0</v>
      </c>
      <c r="M14" s="228"/>
      <c r="N14" s="229"/>
    </row>
    <row r="15" spans="1:17" s="223" customFormat="1" ht="99" customHeight="1" x14ac:dyDescent="0.25">
      <c r="A15" s="176">
        <v>1</v>
      </c>
      <c r="B15" s="216" t="s">
        <v>162</v>
      </c>
      <c r="C15" s="177"/>
      <c r="D15" s="217" t="s">
        <v>165</v>
      </c>
      <c r="E15" s="176" t="s">
        <v>164</v>
      </c>
      <c r="F15" s="218"/>
      <c r="G15" s="219" t="s">
        <v>152</v>
      </c>
      <c r="H15" s="218"/>
      <c r="I15" s="218">
        <f>+J15+K15+L15</f>
        <v>1100</v>
      </c>
      <c r="J15" s="220">
        <v>1100</v>
      </c>
      <c r="K15" s="221"/>
      <c r="L15" s="221"/>
      <c r="M15" s="222" t="s">
        <v>48</v>
      </c>
      <c r="N15" s="179" t="s">
        <v>166</v>
      </c>
    </row>
    <row r="16" spans="1:17" s="180" customFormat="1" ht="38.25" customHeight="1" x14ac:dyDescent="0.25">
      <c r="A16" s="230" t="s">
        <v>38</v>
      </c>
      <c r="B16" s="321" t="s">
        <v>41</v>
      </c>
      <c r="C16" s="321"/>
      <c r="D16" s="321"/>
      <c r="E16" s="208"/>
      <c r="F16" s="194"/>
      <c r="G16" s="195"/>
      <c r="H16" s="195"/>
      <c r="I16" s="205">
        <f t="shared" ref="I16:L16" si="6">+I17+I31</f>
        <v>88733.225000000006</v>
      </c>
      <c r="J16" s="205">
        <f t="shared" si="6"/>
        <v>13624.225</v>
      </c>
      <c r="K16" s="205">
        <f t="shared" si="6"/>
        <v>11109</v>
      </c>
      <c r="L16" s="205">
        <f t="shared" si="6"/>
        <v>64000</v>
      </c>
      <c r="M16" s="202"/>
      <c r="N16" s="230"/>
    </row>
    <row r="17" spans="1:14" s="180" customFormat="1" ht="45.75" customHeight="1" x14ac:dyDescent="0.25">
      <c r="A17" s="230" t="s">
        <v>142</v>
      </c>
      <c r="B17" s="308" t="s">
        <v>200</v>
      </c>
      <c r="C17" s="309"/>
      <c r="D17" s="310"/>
      <c r="E17" s="208"/>
      <c r="F17" s="194"/>
      <c r="G17" s="195"/>
      <c r="H17" s="195"/>
      <c r="I17" s="205">
        <f>+J17+K17+L17</f>
        <v>88733.225000000006</v>
      </c>
      <c r="J17" s="187">
        <f>16456-J9</f>
        <v>13624.225</v>
      </c>
      <c r="K17" s="187">
        <v>11109</v>
      </c>
      <c r="L17" s="187">
        <v>64000</v>
      </c>
      <c r="M17" s="230"/>
      <c r="N17" s="230"/>
    </row>
    <row r="18" spans="1:14" ht="57" customHeight="1" x14ac:dyDescent="0.25">
      <c r="A18" s="176">
        <v>1</v>
      </c>
      <c r="B18" s="177" t="s">
        <v>10</v>
      </c>
      <c r="C18" s="177" t="s">
        <v>20</v>
      </c>
      <c r="D18" s="181" t="s">
        <v>167</v>
      </c>
      <c r="E18" s="177"/>
      <c r="F18" s="196"/>
      <c r="G18" s="197"/>
      <c r="H18" s="197"/>
      <c r="I18" s="197"/>
      <c r="J18" s="224"/>
      <c r="K18" s="232"/>
      <c r="L18" s="232"/>
      <c r="M18" s="182" t="s">
        <v>184</v>
      </c>
      <c r="N18" s="19"/>
    </row>
    <row r="19" spans="1:14" ht="57" customHeight="1" x14ac:dyDescent="0.25">
      <c r="A19" s="176">
        <v>2</v>
      </c>
      <c r="B19" s="177" t="s">
        <v>10</v>
      </c>
      <c r="C19" s="177" t="s">
        <v>20</v>
      </c>
      <c r="D19" s="181" t="s">
        <v>168</v>
      </c>
      <c r="E19" s="177"/>
      <c r="F19" s="196"/>
      <c r="G19" s="197"/>
      <c r="H19" s="197"/>
      <c r="I19" s="197"/>
      <c r="J19" s="224"/>
      <c r="K19" s="232"/>
      <c r="L19" s="232"/>
      <c r="M19" s="182" t="s">
        <v>184</v>
      </c>
      <c r="N19" s="19"/>
    </row>
    <row r="20" spans="1:14" ht="71.25" customHeight="1" x14ac:dyDescent="0.25">
      <c r="A20" s="176">
        <v>3</v>
      </c>
      <c r="B20" s="177" t="s">
        <v>10</v>
      </c>
      <c r="C20" s="177" t="s">
        <v>20</v>
      </c>
      <c r="D20" s="181" t="s">
        <v>169</v>
      </c>
      <c r="E20" s="177"/>
      <c r="F20" s="196"/>
      <c r="G20" s="198"/>
      <c r="H20" s="198"/>
      <c r="I20" s="197"/>
      <c r="J20" s="224"/>
      <c r="K20" s="198"/>
      <c r="L20" s="198"/>
      <c r="M20" s="182" t="s">
        <v>184</v>
      </c>
      <c r="N20" s="19"/>
    </row>
    <row r="21" spans="1:14" ht="76.5" customHeight="1" x14ac:dyDescent="0.25">
      <c r="A21" s="176">
        <v>4</v>
      </c>
      <c r="B21" s="177" t="s">
        <v>10</v>
      </c>
      <c r="C21" s="177" t="s">
        <v>20</v>
      </c>
      <c r="D21" s="181" t="s">
        <v>170</v>
      </c>
      <c r="E21" s="177"/>
      <c r="F21" s="196"/>
      <c r="G21" s="198"/>
      <c r="H21" s="198"/>
      <c r="I21" s="197"/>
      <c r="J21" s="224"/>
      <c r="K21" s="198"/>
      <c r="L21" s="198"/>
      <c r="M21" s="182" t="s">
        <v>184</v>
      </c>
      <c r="N21" s="19"/>
    </row>
    <row r="22" spans="1:14" ht="71.25" customHeight="1" x14ac:dyDescent="0.25">
      <c r="A22" s="176">
        <v>5</v>
      </c>
      <c r="B22" s="177" t="s">
        <v>10</v>
      </c>
      <c r="C22" s="177" t="s">
        <v>20</v>
      </c>
      <c r="D22" s="233" t="s">
        <v>171</v>
      </c>
      <c r="E22" s="177"/>
      <c r="F22" s="196"/>
      <c r="G22" s="198"/>
      <c r="H22" s="198"/>
      <c r="I22" s="197"/>
      <c r="J22" s="224"/>
      <c r="K22" s="198"/>
      <c r="L22" s="198"/>
      <c r="M22" s="182" t="s">
        <v>184</v>
      </c>
      <c r="N22" s="19"/>
    </row>
    <row r="23" spans="1:14" ht="85.5" customHeight="1" x14ac:dyDescent="0.25">
      <c r="A23" s="176">
        <v>6</v>
      </c>
      <c r="B23" s="177" t="s">
        <v>172</v>
      </c>
      <c r="C23" s="177" t="s">
        <v>20</v>
      </c>
      <c r="D23" s="181" t="s">
        <v>173</v>
      </c>
      <c r="E23" s="177"/>
      <c r="F23" s="196"/>
      <c r="G23" s="198"/>
      <c r="H23" s="198"/>
      <c r="I23" s="197"/>
      <c r="J23" s="224"/>
      <c r="K23" s="198"/>
      <c r="L23" s="198"/>
      <c r="M23" s="182" t="s">
        <v>184</v>
      </c>
      <c r="N23" s="19"/>
    </row>
    <row r="24" spans="1:14" ht="57" customHeight="1" x14ac:dyDescent="0.25">
      <c r="A24" s="176">
        <v>7</v>
      </c>
      <c r="B24" s="177" t="s">
        <v>172</v>
      </c>
      <c r="C24" s="177" t="s">
        <v>20</v>
      </c>
      <c r="D24" s="181" t="s">
        <v>174</v>
      </c>
      <c r="E24" s="177"/>
      <c r="F24" s="196"/>
      <c r="G24" s="198"/>
      <c r="H24" s="198"/>
      <c r="I24" s="197"/>
      <c r="J24" s="224"/>
      <c r="K24" s="198"/>
      <c r="L24" s="198"/>
      <c r="M24" s="182" t="s">
        <v>184</v>
      </c>
      <c r="N24" s="19"/>
    </row>
    <row r="25" spans="1:14" ht="57" customHeight="1" x14ac:dyDescent="0.25">
      <c r="A25" s="176">
        <v>8</v>
      </c>
      <c r="B25" s="177" t="s">
        <v>172</v>
      </c>
      <c r="C25" s="177" t="s">
        <v>20</v>
      </c>
      <c r="D25" s="181" t="s">
        <v>175</v>
      </c>
      <c r="E25" s="177"/>
      <c r="F25" s="196"/>
      <c r="G25" s="198"/>
      <c r="H25" s="198"/>
      <c r="I25" s="197"/>
      <c r="J25" s="224"/>
      <c r="K25" s="198"/>
      <c r="L25" s="198"/>
      <c r="M25" s="182" t="s">
        <v>184</v>
      </c>
      <c r="N25" s="19"/>
    </row>
    <row r="26" spans="1:14" ht="57" customHeight="1" x14ac:dyDescent="0.25">
      <c r="A26" s="176">
        <v>9</v>
      </c>
      <c r="B26" s="177" t="s">
        <v>172</v>
      </c>
      <c r="C26" s="177" t="s">
        <v>20</v>
      </c>
      <c r="D26" s="181" t="s">
        <v>176</v>
      </c>
      <c r="E26" s="177"/>
      <c r="F26" s="196"/>
      <c r="G26" s="198"/>
      <c r="H26" s="198"/>
      <c r="I26" s="197"/>
      <c r="J26" s="224"/>
      <c r="K26" s="198"/>
      <c r="L26" s="198"/>
      <c r="M26" s="182" t="s">
        <v>184</v>
      </c>
      <c r="N26" s="19"/>
    </row>
    <row r="27" spans="1:14" ht="57" customHeight="1" x14ac:dyDescent="0.25">
      <c r="A27" s="176">
        <v>10</v>
      </c>
      <c r="B27" s="177" t="s">
        <v>172</v>
      </c>
      <c r="C27" s="177" t="s">
        <v>20</v>
      </c>
      <c r="D27" s="181" t="s">
        <v>177</v>
      </c>
      <c r="E27" s="177"/>
      <c r="F27" s="196"/>
      <c r="G27" s="198"/>
      <c r="H27" s="198"/>
      <c r="I27" s="197"/>
      <c r="J27" s="224"/>
      <c r="K27" s="198"/>
      <c r="L27" s="198"/>
      <c r="M27" s="182" t="s">
        <v>184</v>
      </c>
      <c r="N27" s="19"/>
    </row>
    <row r="28" spans="1:14" s="185" customFormat="1" ht="57" customHeight="1" x14ac:dyDescent="0.25">
      <c r="A28" s="176">
        <v>11</v>
      </c>
      <c r="B28" s="177" t="s">
        <v>172</v>
      </c>
      <c r="C28" s="177" t="s">
        <v>20</v>
      </c>
      <c r="D28" s="181" t="s">
        <v>178</v>
      </c>
      <c r="E28" s="177"/>
      <c r="F28" s="196"/>
      <c r="G28" s="199"/>
      <c r="H28" s="199"/>
      <c r="I28" s="225"/>
      <c r="J28" s="226"/>
      <c r="K28" s="199"/>
      <c r="L28" s="199"/>
      <c r="M28" s="182" t="s">
        <v>184</v>
      </c>
      <c r="N28" s="18"/>
    </row>
    <row r="29" spans="1:14" s="185" customFormat="1" ht="57" customHeight="1" x14ac:dyDescent="0.25">
      <c r="A29" s="176">
        <v>12</v>
      </c>
      <c r="B29" s="177" t="s">
        <v>172</v>
      </c>
      <c r="C29" s="177" t="s">
        <v>20</v>
      </c>
      <c r="D29" s="181" t="s">
        <v>179</v>
      </c>
      <c r="E29" s="177"/>
      <c r="F29" s="196"/>
      <c r="G29" s="199"/>
      <c r="H29" s="199"/>
      <c r="I29" s="225"/>
      <c r="J29" s="226"/>
      <c r="K29" s="199"/>
      <c r="L29" s="199"/>
      <c r="M29" s="182" t="s">
        <v>184</v>
      </c>
      <c r="N29" s="18"/>
    </row>
    <row r="30" spans="1:14" ht="57" customHeight="1" x14ac:dyDescent="0.25">
      <c r="A30" s="176">
        <v>13</v>
      </c>
      <c r="B30" s="177" t="s">
        <v>180</v>
      </c>
      <c r="C30" s="177" t="s">
        <v>20</v>
      </c>
      <c r="D30" s="181" t="s">
        <v>181</v>
      </c>
      <c r="E30" s="177"/>
      <c r="F30" s="196"/>
      <c r="G30" s="198"/>
      <c r="H30" s="198"/>
      <c r="I30" s="197"/>
      <c r="J30" s="224"/>
      <c r="K30" s="198"/>
      <c r="L30" s="198"/>
      <c r="M30" s="182" t="s">
        <v>184</v>
      </c>
      <c r="N30" s="19"/>
    </row>
    <row r="31" spans="1:14" s="180" customFormat="1" ht="78.75" customHeight="1" x14ac:dyDescent="0.25">
      <c r="A31" s="176">
        <v>14</v>
      </c>
      <c r="B31" s="177" t="s">
        <v>22</v>
      </c>
      <c r="C31" s="177" t="s">
        <v>20</v>
      </c>
      <c r="D31" s="181" t="s">
        <v>182</v>
      </c>
      <c r="E31" s="177"/>
      <c r="F31" s="196"/>
      <c r="G31" s="195"/>
      <c r="H31" s="195"/>
      <c r="I31" s="205"/>
      <c r="J31" s="227"/>
      <c r="K31" s="227"/>
      <c r="L31" s="227"/>
      <c r="M31" s="182" t="s">
        <v>184</v>
      </c>
      <c r="N31" s="230"/>
    </row>
    <row r="32" spans="1:14" ht="87.75" customHeight="1" x14ac:dyDescent="0.25">
      <c r="A32" s="176">
        <v>15</v>
      </c>
      <c r="B32" s="177" t="s">
        <v>22</v>
      </c>
      <c r="C32" s="177" t="s">
        <v>20</v>
      </c>
      <c r="D32" s="183" t="s">
        <v>183</v>
      </c>
      <c r="E32" s="177"/>
      <c r="F32" s="200"/>
      <c r="G32" s="201"/>
      <c r="H32" s="197"/>
      <c r="I32" s="197"/>
      <c r="J32" s="198"/>
      <c r="K32" s="198"/>
      <c r="L32" s="198"/>
      <c r="M32" s="182" t="s">
        <v>184</v>
      </c>
      <c r="N32" s="19"/>
    </row>
  </sheetData>
  <mergeCells count="23">
    <mergeCell ref="B17:D17"/>
    <mergeCell ref="B8:D8"/>
    <mergeCell ref="B9:D9"/>
    <mergeCell ref="E5:E6"/>
    <mergeCell ref="I4:L4"/>
    <mergeCell ref="I5:I6"/>
    <mergeCell ref="J5:L5"/>
    <mergeCell ref="B10:D10"/>
    <mergeCell ref="B16:D16"/>
    <mergeCell ref="B14:D14"/>
    <mergeCell ref="H4:H6"/>
    <mergeCell ref="N4:N6"/>
    <mergeCell ref="A1:N1"/>
    <mergeCell ref="A2:N2"/>
    <mergeCell ref="A3:N3"/>
    <mergeCell ref="A4:A6"/>
    <mergeCell ref="B4:B6"/>
    <mergeCell ref="C4:C6"/>
    <mergeCell ref="D4:D6"/>
    <mergeCell ref="E4:F4"/>
    <mergeCell ref="F5:F6"/>
    <mergeCell ref="M4:M6"/>
    <mergeCell ref="G4:G6"/>
  </mergeCells>
  <pageMargins left="0.17" right="0.17" top="0.33" bottom="0.26" header="0.2" footer="0.3"/>
  <pageSetup paperSize="9"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workbookViewId="0">
      <selection activeCell="C16" sqref="C16"/>
    </sheetView>
  </sheetViews>
  <sheetFormatPr defaultRowHeight="16.5" x14ac:dyDescent="0.25"/>
  <cols>
    <col min="1" max="1" width="9.140625" style="46"/>
    <col min="2" max="2" width="34.7109375" style="46" customWidth="1"/>
    <col min="3" max="3" width="34.140625" style="46" customWidth="1"/>
    <col min="4" max="4" width="49.5703125" style="46" customWidth="1"/>
    <col min="5" max="16384" width="9.140625" style="46"/>
  </cols>
  <sheetData>
    <row r="1" spans="1:4" s="45" customFormat="1" x14ac:dyDescent="0.25">
      <c r="A1" s="324" t="s">
        <v>92</v>
      </c>
      <c r="B1" s="324"/>
      <c r="C1" s="324"/>
      <c r="D1" s="324"/>
    </row>
    <row r="3" spans="1:4" s="48" customFormat="1" x14ac:dyDescent="0.25">
      <c r="A3" s="47" t="s">
        <v>0</v>
      </c>
      <c r="B3" s="47" t="s">
        <v>93</v>
      </c>
      <c r="C3" s="47" t="s">
        <v>95</v>
      </c>
      <c r="D3" s="47" t="s">
        <v>94</v>
      </c>
    </row>
    <row r="4" spans="1:4" ht="95.25" customHeight="1" x14ac:dyDescent="0.25">
      <c r="A4" s="49">
        <v>1</v>
      </c>
      <c r="B4" s="50" t="s">
        <v>60</v>
      </c>
      <c r="C4" s="55" t="s">
        <v>117</v>
      </c>
      <c r="D4" s="51" t="s">
        <v>97</v>
      </c>
    </row>
    <row r="5" spans="1:4" ht="108" customHeight="1" x14ac:dyDescent="0.25">
      <c r="A5" s="49">
        <v>2</v>
      </c>
      <c r="B5" s="52" t="s">
        <v>61</v>
      </c>
      <c r="C5" s="55" t="s">
        <v>118</v>
      </c>
      <c r="D5" s="52" t="s">
        <v>98</v>
      </c>
    </row>
    <row r="6" spans="1:4" s="62" customFormat="1" ht="82.5" x14ac:dyDescent="0.25">
      <c r="A6" s="60">
        <v>3</v>
      </c>
      <c r="B6" s="63" t="s">
        <v>62</v>
      </c>
      <c r="C6" s="61" t="s">
        <v>119</v>
      </c>
      <c r="D6" s="63" t="s">
        <v>99</v>
      </c>
    </row>
    <row r="7" spans="1:4" s="62" customFormat="1" ht="66" x14ac:dyDescent="0.25">
      <c r="A7" s="60">
        <v>4</v>
      </c>
      <c r="B7" s="63" t="s">
        <v>63</v>
      </c>
      <c r="C7" s="61" t="s">
        <v>119</v>
      </c>
      <c r="D7" s="63" t="s">
        <v>100</v>
      </c>
    </row>
    <row r="8" spans="1:4" ht="82.5" x14ac:dyDescent="0.25">
      <c r="A8" s="49">
        <v>5</v>
      </c>
      <c r="B8" s="52" t="s">
        <v>64</v>
      </c>
      <c r="C8" s="55" t="s">
        <v>120</v>
      </c>
      <c r="D8" s="52" t="s">
        <v>101</v>
      </c>
    </row>
    <row r="9" spans="1:4" ht="78.75" customHeight="1" x14ac:dyDescent="0.25">
      <c r="A9" s="49">
        <v>6</v>
      </c>
      <c r="B9" s="52" t="s">
        <v>65</v>
      </c>
      <c r="C9" s="55" t="s">
        <v>121</v>
      </c>
      <c r="D9" s="52" t="s">
        <v>102</v>
      </c>
    </row>
    <row r="10" spans="1:4" ht="77.25" customHeight="1" x14ac:dyDescent="0.25">
      <c r="A10" s="49">
        <v>7</v>
      </c>
      <c r="B10" s="52" t="s">
        <v>66</v>
      </c>
      <c r="C10" s="55" t="s">
        <v>122</v>
      </c>
      <c r="D10" s="52" t="s">
        <v>103</v>
      </c>
    </row>
    <row r="11" spans="1:4" ht="66" x14ac:dyDescent="0.25">
      <c r="A11" s="49">
        <v>8</v>
      </c>
      <c r="B11" s="53" t="s">
        <v>67</v>
      </c>
      <c r="C11" s="55" t="s">
        <v>122</v>
      </c>
      <c r="D11" s="52" t="s">
        <v>104</v>
      </c>
    </row>
    <row r="12" spans="1:4" ht="76.5" customHeight="1" x14ac:dyDescent="0.25">
      <c r="A12" s="49">
        <v>9</v>
      </c>
      <c r="B12" s="53" t="s">
        <v>68</v>
      </c>
      <c r="C12" s="55" t="s">
        <v>122</v>
      </c>
      <c r="D12" s="52" t="s">
        <v>105</v>
      </c>
    </row>
    <row r="13" spans="1:4" ht="74.25" customHeight="1" x14ac:dyDescent="0.25">
      <c r="A13" s="49">
        <v>10</v>
      </c>
      <c r="B13" s="52" t="s">
        <v>69</v>
      </c>
      <c r="C13" s="55" t="s">
        <v>121</v>
      </c>
      <c r="D13" s="52" t="s">
        <v>106</v>
      </c>
    </row>
    <row r="14" spans="1:4" ht="66" x14ac:dyDescent="0.25">
      <c r="A14" s="49">
        <v>11</v>
      </c>
      <c r="B14" s="52" t="s">
        <v>70</v>
      </c>
      <c r="C14" s="55" t="s">
        <v>123</v>
      </c>
      <c r="D14" s="52" t="s">
        <v>107</v>
      </c>
    </row>
    <row r="15" spans="1:4" ht="99" x14ac:dyDescent="0.25">
      <c r="A15" s="49">
        <v>12</v>
      </c>
      <c r="B15" s="52" t="s">
        <v>71</v>
      </c>
      <c r="C15" s="64" t="s">
        <v>108</v>
      </c>
      <c r="D15" s="52" t="s">
        <v>109</v>
      </c>
    </row>
    <row r="16" spans="1:4" ht="223.5" customHeight="1" x14ac:dyDescent="0.25">
      <c r="A16" s="49">
        <v>13</v>
      </c>
      <c r="B16" s="44" t="s">
        <v>88</v>
      </c>
      <c r="C16" s="55" t="s">
        <v>124</v>
      </c>
      <c r="D16" s="44" t="s">
        <v>110</v>
      </c>
    </row>
    <row r="17" spans="1:4" ht="280.5" x14ac:dyDescent="0.25">
      <c r="A17" s="49">
        <v>14</v>
      </c>
      <c r="B17" s="44" t="s">
        <v>89</v>
      </c>
      <c r="C17" s="55" t="s">
        <v>125</v>
      </c>
      <c r="D17" s="44" t="s">
        <v>111</v>
      </c>
    </row>
    <row r="18" spans="1:4" ht="297" x14ac:dyDescent="0.25">
      <c r="A18" s="49">
        <v>15</v>
      </c>
      <c r="B18" s="43" t="s">
        <v>90</v>
      </c>
      <c r="C18" s="55" t="s">
        <v>126</v>
      </c>
      <c r="D18" s="54" t="s">
        <v>114</v>
      </c>
    </row>
    <row r="19" spans="1:4" ht="181.5" x14ac:dyDescent="0.25">
      <c r="A19" s="49">
        <v>16</v>
      </c>
      <c r="B19" s="44" t="s">
        <v>75</v>
      </c>
      <c r="C19" s="55" t="s">
        <v>127</v>
      </c>
      <c r="D19" s="44" t="s">
        <v>113</v>
      </c>
    </row>
    <row r="20" spans="1:4" ht="115.5" x14ac:dyDescent="0.25">
      <c r="A20" s="49">
        <v>17</v>
      </c>
      <c r="B20" s="44" t="s">
        <v>76</v>
      </c>
      <c r="C20" s="55" t="s">
        <v>128</v>
      </c>
      <c r="D20" s="44" t="s">
        <v>115</v>
      </c>
    </row>
    <row r="21" spans="1:4" ht="214.5" x14ac:dyDescent="0.25">
      <c r="A21" s="49">
        <v>18</v>
      </c>
      <c r="B21" s="43" t="s">
        <v>91</v>
      </c>
      <c r="C21" s="58" t="s">
        <v>129</v>
      </c>
      <c r="D21" s="54" t="s">
        <v>112</v>
      </c>
    </row>
    <row r="22" spans="1:4" ht="33" x14ac:dyDescent="0.25">
      <c r="A22" s="49">
        <v>19</v>
      </c>
      <c r="B22" s="59" t="s">
        <v>134</v>
      </c>
      <c r="C22" s="55" t="s">
        <v>130</v>
      </c>
      <c r="D22" s="52"/>
    </row>
    <row r="23" spans="1:4" ht="33" x14ac:dyDescent="0.25">
      <c r="A23" s="49">
        <v>20</v>
      </c>
      <c r="B23" s="59" t="s">
        <v>135</v>
      </c>
      <c r="C23" s="55" t="s">
        <v>131</v>
      </c>
      <c r="D23" s="52"/>
    </row>
    <row r="24" spans="1:4" ht="49.5" x14ac:dyDescent="0.25">
      <c r="A24" s="49">
        <v>21</v>
      </c>
      <c r="B24" s="59" t="s">
        <v>136</v>
      </c>
      <c r="C24" s="58" t="s">
        <v>137</v>
      </c>
      <c r="D24" s="52"/>
    </row>
    <row r="25" spans="1:4" s="57" customFormat="1" ht="66" x14ac:dyDescent="0.25">
      <c r="A25" s="56">
        <v>22</v>
      </c>
      <c r="B25" s="50" t="s">
        <v>80</v>
      </c>
      <c r="C25" s="50" t="s">
        <v>132</v>
      </c>
      <c r="D25" s="50" t="s">
        <v>116</v>
      </c>
    </row>
    <row r="26" spans="1:4" ht="214.5" x14ac:dyDescent="0.25">
      <c r="A26" s="49">
        <v>23</v>
      </c>
      <c r="B26" s="52" t="s">
        <v>81</v>
      </c>
      <c r="C26" s="55" t="s">
        <v>133</v>
      </c>
      <c r="D26" s="54" t="s">
        <v>96</v>
      </c>
    </row>
  </sheetData>
  <mergeCells count="1">
    <mergeCell ref="A1:D1"/>
  </mergeCells>
  <pageMargins left="0.7" right="0.7" top="0.37" bottom="0.43"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topLeftCell="A2" workbookViewId="0">
      <selection activeCell="C16" sqref="C16"/>
    </sheetView>
  </sheetViews>
  <sheetFormatPr defaultRowHeight="16.5" x14ac:dyDescent="0.25"/>
  <cols>
    <col min="1" max="1" width="9.140625" style="71"/>
    <col min="2" max="2" width="34.7109375" style="71" customWidth="1"/>
    <col min="3" max="3" width="41.140625" style="71" customWidth="1"/>
    <col min="4" max="4" width="49.5703125" style="71" customWidth="1"/>
    <col min="5" max="5" width="24" style="80" customWidth="1"/>
    <col min="6" max="16384" width="9.140625" style="71"/>
  </cols>
  <sheetData>
    <row r="1" spans="1:5" s="65" customFormat="1" x14ac:dyDescent="0.25">
      <c r="A1" s="325" t="s">
        <v>92</v>
      </c>
      <c r="B1" s="325"/>
      <c r="C1" s="325"/>
      <c r="D1" s="325"/>
      <c r="E1" s="325"/>
    </row>
    <row r="3" spans="1:5" s="67" customFormat="1" ht="33" x14ac:dyDescent="0.25">
      <c r="A3" s="66" t="s">
        <v>0</v>
      </c>
      <c r="B3" s="66" t="s">
        <v>93</v>
      </c>
      <c r="C3" s="66" t="s">
        <v>95</v>
      </c>
      <c r="D3" s="66" t="s">
        <v>94</v>
      </c>
      <c r="E3" s="77" t="s">
        <v>140</v>
      </c>
    </row>
    <row r="4" spans="1:5" ht="108" customHeight="1" x14ac:dyDescent="0.25">
      <c r="A4" s="68">
        <v>1</v>
      </c>
      <c r="B4" s="69" t="s">
        <v>61</v>
      </c>
      <c r="C4" s="70" t="s">
        <v>118</v>
      </c>
      <c r="D4" s="69" t="s">
        <v>98</v>
      </c>
      <c r="E4" s="78"/>
    </row>
    <row r="5" spans="1:5" ht="165" x14ac:dyDescent="0.25">
      <c r="A5" s="68">
        <v>3</v>
      </c>
      <c r="B5" s="72" t="s">
        <v>88</v>
      </c>
      <c r="C5" s="70" t="s">
        <v>124</v>
      </c>
      <c r="D5" s="72" t="s">
        <v>110</v>
      </c>
      <c r="E5" s="78"/>
    </row>
    <row r="6" spans="1:5" ht="214.5" x14ac:dyDescent="0.25">
      <c r="A6" s="68">
        <v>4</v>
      </c>
      <c r="B6" s="72" t="s">
        <v>89</v>
      </c>
      <c r="C6" s="70" t="s">
        <v>125</v>
      </c>
      <c r="D6" s="72" t="s">
        <v>111</v>
      </c>
      <c r="E6" s="78"/>
    </row>
    <row r="7" spans="1:5" ht="247.5" x14ac:dyDescent="0.25">
      <c r="A7" s="68">
        <v>5</v>
      </c>
      <c r="B7" s="73" t="s">
        <v>90</v>
      </c>
      <c r="C7" s="70" t="s">
        <v>126</v>
      </c>
      <c r="D7" s="74" t="s">
        <v>114</v>
      </c>
      <c r="E7" s="79"/>
    </row>
    <row r="8" spans="1:5" ht="47.25" customHeight="1" x14ac:dyDescent="0.25">
      <c r="A8" s="68">
        <v>6</v>
      </c>
      <c r="B8" s="73" t="s">
        <v>141</v>
      </c>
      <c r="C8" s="70"/>
      <c r="D8" s="74"/>
      <c r="E8" s="79"/>
    </row>
    <row r="9" spans="1:5" ht="214.5" x14ac:dyDescent="0.25">
      <c r="A9" s="68">
        <v>7</v>
      </c>
      <c r="B9" s="73" t="s">
        <v>91</v>
      </c>
      <c r="C9" s="75" t="s">
        <v>129</v>
      </c>
      <c r="D9" s="74" t="s">
        <v>112</v>
      </c>
      <c r="E9" s="79"/>
    </row>
    <row r="10" spans="1:5" ht="33" x14ac:dyDescent="0.25">
      <c r="A10" s="68">
        <v>8</v>
      </c>
      <c r="B10" s="76" t="s">
        <v>134</v>
      </c>
      <c r="C10" s="70" t="s">
        <v>130</v>
      </c>
      <c r="D10" s="69"/>
      <c r="E10" s="78"/>
    </row>
    <row r="11" spans="1:5" ht="33" x14ac:dyDescent="0.25">
      <c r="A11" s="68">
        <v>9</v>
      </c>
      <c r="B11" s="76" t="s">
        <v>135</v>
      </c>
      <c r="C11" s="70" t="s">
        <v>131</v>
      </c>
      <c r="D11" s="69"/>
      <c r="E11" s="78"/>
    </row>
    <row r="12" spans="1:5" ht="33" x14ac:dyDescent="0.25">
      <c r="A12" s="68">
        <v>10</v>
      </c>
      <c r="B12" s="76" t="s">
        <v>136</v>
      </c>
      <c r="C12" s="75" t="s">
        <v>137</v>
      </c>
      <c r="D12" s="69"/>
      <c r="E12" s="78"/>
    </row>
    <row r="13" spans="1:5" ht="66" x14ac:dyDescent="0.25">
      <c r="A13" s="68">
        <v>11</v>
      </c>
      <c r="B13" s="69" t="s">
        <v>138</v>
      </c>
      <c r="C13" s="70" t="s">
        <v>133</v>
      </c>
      <c r="D13" s="74" t="s">
        <v>139</v>
      </c>
      <c r="E13" s="79">
        <v>5000</v>
      </c>
    </row>
  </sheetData>
  <mergeCells count="1">
    <mergeCell ref="A1:E1"/>
  </mergeCells>
  <pageMargins left="0.7" right="0.7" top="0.37" bottom="0.43"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1. XA 26-30</vt:lpstr>
      <vt:lpstr>1. XA 2026 (ĐẦU NĂM)</vt:lpstr>
      <vt:lpstr>điều chỉnh </vt:lpstr>
      <vt:lpstr>dự kiến danh mục 26-30</vt:lpstr>
      <vt:lpstr>danh mục 16.12</vt:lpstr>
      <vt:lpstr>'1. XA 2026 (ĐẦU NĂM)'!Print_Area</vt:lpstr>
      <vt:lpstr>'1. XA 26-30'!Print_Area</vt:lpstr>
      <vt:lpstr>'danh mục 16.12'!Print_Area</vt:lpstr>
      <vt:lpstr>'điều chỉnh '!Print_Area</vt:lpstr>
      <vt:lpstr>'dự kiến danh mục 26-30'!Print_Area</vt:lpstr>
      <vt:lpstr>'1. XA 2026 (ĐẦU NĂM)'!Print_Titles</vt:lpstr>
      <vt:lpstr>'1. XA 26-30'!Print_Titles</vt:lpstr>
      <vt:lpstr>'danh mục 16.12'!Print_Titles</vt:lpstr>
      <vt:lpstr>'điều chỉnh '!Print_Titles</vt:lpstr>
      <vt:lpstr>'dự kiến danh mục 26-30'!Print_Titles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DDT</dc:creator>
  <cp:lastModifiedBy>MS DIEU</cp:lastModifiedBy>
  <cp:lastPrinted>2026-01-20T07:35:42Z</cp:lastPrinted>
  <dcterms:created xsi:type="dcterms:W3CDTF">2015-06-05T18:17:20Z</dcterms:created>
  <dcterms:modified xsi:type="dcterms:W3CDTF">2026-01-26T10:27:38Z</dcterms:modified>
</cp:coreProperties>
</file>